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740" tabRatio="500" activeTab="3"/>
  </bookViews>
  <sheets>
    <sheet name="Reading Writing &amp; Language" sheetId="1" r:id="rId1"/>
    <sheet name="Math " sheetId="3" r:id="rId2"/>
    <sheet name="Score Summary" sheetId="5" r:id="rId3"/>
    <sheet name="Conversion Tables" sheetId="6" r:id="rId4"/>
  </sheets>
  <definedNames>
    <definedName name="_xlnm.Print_Area" localSheetId="1">'Math '!$A$1:$P$44</definedName>
    <definedName name="_xlnm.Print_Area" localSheetId="0">'Reading Writing &amp; Language'!$I$1:$V$56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3" l="1"/>
  <c r="L32" i="3"/>
  <c r="L3" i="3"/>
  <c r="L19" i="3"/>
  <c r="L21" i="3"/>
  <c r="L24" i="3"/>
  <c r="L25" i="3"/>
  <c r="L26" i="3"/>
  <c r="B17" i="5"/>
  <c r="B18" i="5"/>
  <c r="B15" i="5"/>
  <c r="B14" i="5"/>
  <c r="L4" i="3"/>
  <c r="L6" i="3"/>
  <c r="L8" i="3"/>
  <c r="L9" i="3"/>
  <c r="L10" i="3"/>
  <c r="L11" i="3"/>
  <c r="L12" i="3"/>
  <c r="L13" i="3"/>
  <c r="L14" i="3"/>
  <c r="L18" i="3"/>
  <c r="L20" i="3"/>
  <c r="L28" i="3"/>
  <c r="L29" i="3"/>
  <c r="L30" i="3"/>
  <c r="L31" i="3"/>
  <c r="L5" i="3"/>
  <c r="L7" i="3"/>
  <c r="L15" i="3"/>
  <c r="L16" i="3"/>
  <c r="L17" i="3"/>
  <c r="L22" i="3"/>
  <c r="L23" i="3"/>
  <c r="L27" i="3"/>
  <c r="L37" i="3"/>
  <c r="D4" i="3"/>
  <c r="D5" i="3"/>
  <c r="D6" i="3"/>
  <c r="D7" i="3"/>
  <c r="D9" i="3"/>
  <c r="D12" i="3"/>
  <c r="D13" i="3"/>
  <c r="D15" i="3"/>
  <c r="D16" i="3"/>
  <c r="D17" i="3"/>
  <c r="D18" i="3"/>
  <c r="D19" i="3"/>
  <c r="D3" i="3"/>
  <c r="D8" i="3"/>
  <c r="D10" i="3"/>
  <c r="D11" i="3"/>
  <c r="D14" i="3"/>
  <c r="D37" i="3"/>
  <c r="D39" i="3"/>
  <c r="L39" i="3"/>
  <c r="B3" i="5"/>
  <c r="A3" i="5"/>
  <c r="B9" i="5"/>
  <c r="B8" i="5"/>
  <c r="B10" i="5"/>
  <c r="B7" i="5"/>
  <c r="B6" i="5"/>
  <c r="M56" i="1"/>
  <c r="D56" i="1"/>
  <c r="M5" i="1"/>
  <c r="M6" i="1"/>
  <c r="M10" i="1"/>
  <c r="M11" i="1"/>
  <c r="M12" i="1"/>
  <c r="M14" i="1"/>
  <c r="M15" i="1"/>
  <c r="M16" i="1"/>
  <c r="M22" i="1"/>
  <c r="M23" i="1"/>
  <c r="M25" i="1"/>
  <c r="M26" i="1"/>
  <c r="M28" i="1"/>
  <c r="M31" i="1"/>
  <c r="M33" i="1"/>
  <c r="M39" i="1"/>
  <c r="M40" i="1"/>
  <c r="M43" i="1"/>
  <c r="M44" i="1"/>
  <c r="M45" i="1"/>
  <c r="M54" i="1"/>
  <c r="M3" i="1"/>
  <c r="M4" i="1"/>
  <c r="M7" i="1"/>
  <c r="M8" i="1"/>
  <c r="M9" i="1"/>
  <c r="M13" i="1"/>
  <c r="M17" i="1"/>
  <c r="M18" i="1"/>
  <c r="M19" i="1"/>
  <c r="M20" i="1"/>
  <c r="M21" i="1"/>
  <c r="M24" i="1"/>
  <c r="M27" i="1"/>
  <c r="M29" i="1"/>
  <c r="M30" i="1"/>
  <c r="M32" i="1"/>
  <c r="M34" i="1"/>
  <c r="M35" i="1"/>
  <c r="M36" i="1"/>
  <c r="M37" i="1"/>
  <c r="M38" i="1"/>
  <c r="M41" i="1"/>
  <c r="M42" i="1"/>
  <c r="M46" i="1"/>
  <c r="M53" i="1"/>
  <c r="D10" i="1"/>
  <c r="D19" i="1"/>
  <c r="D20" i="1"/>
  <c r="D24" i="1"/>
  <c r="D28" i="1"/>
  <c r="D29" i="1"/>
  <c r="D30" i="1"/>
  <c r="D38" i="1"/>
  <c r="D41" i="1"/>
  <c r="D44" i="1"/>
  <c r="D54" i="1"/>
  <c r="D7" i="1"/>
  <c r="D8" i="1"/>
  <c r="D12" i="1"/>
  <c r="D15" i="1"/>
  <c r="D25" i="1"/>
  <c r="D26" i="1"/>
  <c r="D36" i="1"/>
  <c r="D42" i="1"/>
  <c r="D45" i="1"/>
  <c r="D53" i="1"/>
  <c r="C3" i="5"/>
  <c r="M52" i="1"/>
  <c r="D37" i="1"/>
  <c r="D31" i="1"/>
  <c r="D3" i="1"/>
  <c r="D4" i="1"/>
  <c r="D5" i="1"/>
  <c r="D6" i="1"/>
  <c r="D9" i="1"/>
  <c r="D11" i="1"/>
  <c r="D13" i="1"/>
  <c r="D14" i="1"/>
  <c r="D16" i="1"/>
  <c r="D17" i="1"/>
  <c r="D18" i="1"/>
  <c r="D21" i="1"/>
  <c r="D22" i="1"/>
  <c r="D23" i="1"/>
  <c r="D27" i="1"/>
  <c r="D32" i="1"/>
  <c r="D33" i="1"/>
  <c r="D34" i="1"/>
  <c r="D35" i="1"/>
  <c r="D39" i="1"/>
  <c r="D40" i="1"/>
  <c r="D43" i="1"/>
  <c r="D46" i="1"/>
  <c r="D47" i="1"/>
  <c r="D48" i="1"/>
  <c r="D49" i="1"/>
  <c r="D52" i="1"/>
</calcChain>
</file>

<file path=xl/sharedStrings.xml><?xml version="1.0" encoding="utf-8"?>
<sst xmlns="http://schemas.openxmlformats.org/spreadsheetml/2006/main" count="693" uniqueCount="127">
  <si>
    <t>A</t>
  </si>
  <si>
    <t>B</t>
  </si>
  <si>
    <t>Points</t>
  </si>
  <si>
    <t>READING</t>
  </si>
  <si>
    <t>Correct</t>
  </si>
  <si>
    <t>Item</t>
  </si>
  <si>
    <t>C</t>
  </si>
  <si>
    <t>D</t>
  </si>
  <si>
    <t>Reading Raw Score</t>
  </si>
  <si>
    <t>Writing Raw Score</t>
  </si>
  <si>
    <t>Reading Test Score</t>
  </si>
  <si>
    <t>Writing Test Score</t>
  </si>
  <si>
    <t>Evidence-Based Reading and Writing Section Score</t>
  </si>
  <si>
    <t>Reading &amp; Writing Test Scores</t>
  </si>
  <si>
    <t>MATH (NO CALCULATOR)</t>
  </si>
  <si>
    <t>MATH (WITH CALCULATOR)</t>
  </si>
  <si>
    <t>WRITING &amp; LANGUAGE</t>
  </si>
  <si>
    <t>Math No Calc  Raw Score</t>
  </si>
  <si>
    <t>Math with Calc Raw Score</t>
  </si>
  <si>
    <t>MATH SECTION SCORE (160-760)</t>
  </si>
  <si>
    <t>MATH SECTION RAW SCORE (0 to 48)</t>
  </si>
  <si>
    <t>MATH SECTION SCORE (160 to 760)</t>
  </si>
  <si>
    <t>EVIDENCE-BASED READING AND WRITING SECTION SCORE (160 TO 760)</t>
  </si>
  <si>
    <t>TOTAL PSAT/NMSQT SCORE (320 to 1520)</t>
  </si>
  <si>
    <t>Category</t>
  </si>
  <si>
    <t>Exp_Id</t>
  </si>
  <si>
    <t>Conv</t>
  </si>
  <si>
    <t>Category 1</t>
  </si>
  <si>
    <t>Category 2</t>
  </si>
  <si>
    <t>Words in Context Raw Score</t>
  </si>
  <si>
    <t>Command of Evidence Raw Score</t>
  </si>
  <si>
    <t>Expression of Ideas Raw Score</t>
  </si>
  <si>
    <t>Standard English Conventions Raw Score</t>
  </si>
  <si>
    <t>Words in Context Subscore</t>
  </si>
  <si>
    <t>Command of Evidence Subscore</t>
  </si>
  <si>
    <t>Expression of Ideas Subscore</t>
  </si>
  <si>
    <t>Standard English Conventions Subscore</t>
  </si>
  <si>
    <t>Stud</t>
  </si>
  <si>
    <t>Content</t>
  </si>
  <si>
    <t>Level</t>
  </si>
  <si>
    <t>E</t>
  </si>
  <si>
    <t>H</t>
  </si>
  <si>
    <t>M</t>
  </si>
  <si>
    <t>Rhet</t>
  </si>
  <si>
    <t>Analyzing Purpose</t>
  </si>
  <si>
    <t>Summarizing</t>
  </si>
  <si>
    <t>Reading Closely</t>
  </si>
  <si>
    <t>Textual Evidence</t>
  </si>
  <si>
    <t>Info&amp;Id</t>
  </si>
  <si>
    <t>WiC, Info&amp;Id</t>
  </si>
  <si>
    <t>Xtest</t>
  </si>
  <si>
    <t>W&amp;Phr in Context</t>
  </si>
  <si>
    <t>CoE, Info&amp;Id</t>
  </si>
  <si>
    <t>A. Text Structure</t>
  </si>
  <si>
    <t xml:space="preserve"> Relationships</t>
  </si>
  <si>
    <t>Analyzing Arguments</t>
  </si>
  <si>
    <t>CoE, Syn</t>
  </si>
  <si>
    <t>Quantitative Info</t>
  </si>
  <si>
    <t>Syn</t>
  </si>
  <si>
    <t>Point of View</t>
  </si>
  <si>
    <t>WiC. Rhet</t>
  </si>
  <si>
    <t>Word Choice</t>
  </si>
  <si>
    <t>WiC, Rhet</t>
  </si>
  <si>
    <t>Ideas &amp; Themes</t>
  </si>
  <si>
    <t>A. Multiple Texts</t>
  </si>
  <si>
    <t>H/SS</t>
  </si>
  <si>
    <t>X-Test</t>
  </si>
  <si>
    <t>Sci</t>
  </si>
  <si>
    <t>Concision</t>
  </si>
  <si>
    <t>WiC, Lang Use</t>
  </si>
  <si>
    <t>Style &amp; Tone</t>
  </si>
  <si>
    <t>SV Agreement</t>
  </si>
  <si>
    <t>Within Sentence Punc</t>
  </si>
  <si>
    <t>Org</t>
  </si>
  <si>
    <t>Log Sequence</t>
  </si>
  <si>
    <t>CoE, Dev</t>
  </si>
  <si>
    <t>Focus</t>
  </si>
  <si>
    <t>Support</t>
  </si>
  <si>
    <t>Sent Structure</t>
  </si>
  <si>
    <t>Parallelism</t>
  </si>
  <si>
    <t>Usage</t>
  </si>
  <si>
    <t>Conv. Exp.</t>
  </si>
  <si>
    <t>Sub &amp; Coord</t>
  </si>
  <si>
    <t>Inro, Concl, Trans</t>
  </si>
  <si>
    <t>Punctuation</t>
  </si>
  <si>
    <t>Parenthetical Elements</t>
  </si>
  <si>
    <t>Confused Words</t>
  </si>
  <si>
    <t>Modifier Placement</t>
  </si>
  <si>
    <t>Syntax</t>
  </si>
  <si>
    <t>Sent Boundaries</t>
  </si>
  <si>
    <t>Possessive Determiners</t>
  </si>
  <si>
    <t>Unnecessary Punc.</t>
  </si>
  <si>
    <t>Conv Expression</t>
  </si>
  <si>
    <t>Proposition</t>
  </si>
  <si>
    <t>Precision</t>
  </si>
  <si>
    <t>Possessive Nouns &amp; Pro.</t>
  </si>
  <si>
    <t>Pronoun-Antecedent</t>
  </si>
  <si>
    <t>Verb Tense, Mood &amp; Voice</t>
  </si>
  <si>
    <t>Items in a Series</t>
  </si>
  <si>
    <t>Analysis in History/Social Studies</t>
  </si>
  <si>
    <t>Reading Test</t>
  </si>
  <si>
    <t>Writing &amp; Language Test</t>
  </si>
  <si>
    <t>Math Test (No Calc)</t>
  </si>
  <si>
    <t>Math Test with Calc</t>
  </si>
  <si>
    <t>Raw Score</t>
  </si>
  <si>
    <t>Total Raw Score</t>
  </si>
  <si>
    <t>ANALYSIS IN H/SS CROSS TEST SCORE</t>
  </si>
  <si>
    <t>Analysis in Science</t>
  </si>
  <si>
    <t>ANALYSIS IN SCIENCE TEST SCORE</t>
  </si>
  <si>
    <t>none</t>
  </si>
  <si>
    <t>or</t>
  </si>
  <si>
    <t>51/5</t>
  </si>
  <si>
    <t>HOA</t>
  </si>
  <si>
    <t>PAM</t>
  </si>
  <si>
    <t>Addl Topic</t>
  </si>
  <si>
    <t>Proability &amp; DataAnalysis</t>
  </si>
  <si>
    <t>Reading</t>
  </si>
  <si>
    <t>Wri &amp; Lang</t>
  </si>
  <si>
    <t>Math</t>
  </si>
  <si>
    <t>PSD</t>
  </si>
  <si>
    <t>EOI</t>
  </si>
  <si>
    <t>SEC</t>
  </si>
  <si>
    <t>WIC</t>
  </si>
  <si>
    <t>COE</t>
  </si>
  <si>
    <t>HSS</t>
  </si>
  <si>
    <t>SCI</t>
  </si>
  <si>
    <t>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</si>
</sst>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4"/>
      <name val="Calibri"/>
      <scheme val="minor"/>
    </font>
    <font>
      <b/>
      <sz val="12"/>
      <color theme="4"/>
      <name val="Calibri"/>
      <scheme val="minor"/>
    </font>
    <font>
      <sz val="12"/>
      <color theme="4"/>
      <name val="Calibri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theme="4"/>
      <name val="Calibri"/>
      <scheme val="minor"/>
    </font>
    <font>
      <b/>
      <sz val="14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0" fontId="13" fillId="0" borderId="0" xfId="0" applyFont="1" applyAlignment="1">
      <alignment wrapText="1"/>
    </xf>
    <xf numFmtId="0" fontId="13" fillId="0" borderId="0" xfId="0" applyFont="1"/>
    <xf numFmtId="0" fontId="8" fillId="0" borderId="0" xfId="0" applyFont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/>
    <xf numFmtId="0" fontId="14" fillId="7" borderId="0" xfId="0" applyFont="1" applyFill="1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center" vertical="center" wrapText="1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13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  <border outline="0">
        <left style="thin">
          <color indexed="64"/>
        </left>
      </border>
    </dxf>
    <dxf>
      <alignment horizontal="center" vertical="bottom" textRotation="0" wrapText="0" indent="0" justifyLastLine="0" shrinkToFit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outline="0">
        <right style="thin">
          <color indexed="64"/>
        </right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2" displayName="Table2" ref="A1:M50" totalsRowShown="0">
  <tableColumns count="13">
    <tableColumn id="1" name="RAW SCORE" dataDxfId="12"/>
    <tableColumn id="2" name="Reading" dataDxfId="11"/>
    <tableColumn id="3" name="Wri &amp; Lang" dataDxfId="10"/>
    <tableColumn id="4" name="Math" dataDxfId="9"/>
    <tableColumn id="5" name="HOA" dataDxfId="8"/>
    <tableColumn id="6" name="PSD" dataDxfId="7"/>
    <tableColumn id="7" name="PAM" dataDxfId="6"/>
    <tableColumn id="8" name="EOI" dataDxfId="5"/>
    <tableColumn id="9" name="SEC" dataDxfId="4"/>
    <tableColumn id="10" name="WIC" dataDxfId="3"/>
    <tableColumn id="11" name="COE" dataDxfId="2"/>
    <tableColumn id="12" name="HSS" dataDxfId="1"/>
    <tableColumn id="13" name="SCI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32" workbookViewId="0">
      <selection activeCell="U47" sqref="U47"/>
    </sheetView>
  </sheetViews>
  <sheetFormatPr baseColWidth="10" defaultRowHeight="15" x14ac:dyDescent="0"/>
  <cols>
    <col min="1" max="1" width="5" customWidth="1"/>
    <col min="2" max="2" width="6.1640625" customWidth="1"/>
    <col min="3" max="3" width="7" customWidth="1"/>
    <col min="4" max="4" width="6.6640625" customWidth="1"/>
    <col min="5" max="5" width="9.5" customWidth="1"/>
    <col min="6" max="6" width="13.6640625" customWidth="1"/>
    <col min="7" max="7" width="5.1640625" customWidth="1"/>
    <col min="8" max="8" width="5.83203125" customWidth="1"/>
    <col min="9" max="9" width="2.5" customWidth="1"/>
    <col min="10" max="10" width="5" customWidth="1"/>
    <col min="11" max="11" width="5.5" customWidth="1"/>
    <col min="12" max="12" width="6.83203125" customWidth="1"/>
    <col min="13" max="13" width="6.33203125" customWidth="1"/>
    <col min="14" max="14" width="9.5" customWidth="1"/>
    <col min="15" max="15" width="12.83203125" customWidth="1"/>
    <col min="16" max="16" width="21.1640625" customWidth="1"/>
    <col min="17" max="17" width="5.5" customWidth="1"/>
    <col min="18" max="18" width="5.6640625" customWidth="1"/>
    <col min="19" max="19" width="2.33203125" customWidth="1"/>
  </cols>
  <sheetData>
    <row r="1" spans="1:19">
      <c r="A1" s="66" t="s">
        <v>3</v>
      </c>
      <c r="B1" s="66"/>
      <c r="C1" s="66"/>
      <c r="D1" s="66"/>
      <c r="E1" s="66"/>
      <c r="F1" s="66"/>
      <c r="G1" s="66"/>
      <c r="H1" s="66"/>
      <c r="I1" s="5"/>
      <c r="J1" s="65" t="s">
        <v>16</v>
      </c>
      <c r="K1" s="65"/>
      <c r="L1" s="65"/>
      <c r="M1" s="65"/>
      <c r="N1" s="65"/>
      <c r="O1" s="65"/>
      <c r="P1" s="65"/>
      <c r="Q1" s="65"/>
      <c r="R1" s="65"/>
      <c r="S1" s="5"/>
    </row>
    <row r="2" spans="1:19">
      <c r="A2" s="6" t="s">
        <v>5</v>
      </c>
      <c r="B2" s="3" t="s">
        <v>37</v>
      </c>
      <c r="C2" s="1" t="s">
        <v>4</v>
      </c>
      <c r="D2" s="1" t="s">
        <v>2</v>
      </c>
      <c r="E2" s="1" t="s">
        <v>24</v>
      </c>
      <c r="F2" s="3" t="s">
        <v>38</v>
      </c>
      <c r="G2" s="1" t="s">
        <v>39</v>
      </c>
      <c r="H2" s="1" t="s">
        <v>50</v>
      </c>
      <c r="I2" s="5"/>
      <c r="J2" s="6" t="s">
        <v>5</v>
      </c>
      <c r="K2" s="3" t="s">
        <v>37</v>
      </c>
      <c r="L2" s="1" t="s">
        <v>4</v>
      </c>
      <c r="M2" s="1" t="s">
        <v>2</v>
      </c>
      <c r="N2" s="1" t="s">
        <v>27</v>
      </c>
      <c r="O2" s="1" t="s">
        <v>28</v>
      </c>
      <c r="P2" s="1" t="s">
        <v>38</v>
      </c>
      <c r="Q2" s="1" t="s">
        <v>39</v>
      </c>
      <c r="R2" s="1" t="s">
        <v>50</v>
      </c>
      <c r="S2" s="5"/>
    </row>
    <row r="3" spans="1:19">
      <c r="A3">
        <v>1</v>
      </c>
      <c r="B3" s="2"/>
      <c r="C3" s="2" t="s">
        <v>0</v>
      </c>
      <c r="D3" s="2">
        <f>IF(B3=C3,1,0)</f>
        <v>0</v>
      </c>
      <c r="E3" s="19" t="s">
        <v>43</v>
      </c>
      <c r="F3" s="19" t="s">
        <v>44</v>
      </c>
      <c r="G3" s="2" t="s">
        <v>40</v>
      </c>
      <c r="H3" s="2"/>
      <c r="I3" s="5"/>
      <c r="J3">
        <v>1</v>
      </c>
      <c r="K3" s="2"/>
      <c r="L3" s="2" t="s">
        <v>6</v>
      </c>
      <c r="M3" s="2">
        <f>IF(K3=L3,1,0)</f>
        <v>0</v>
      </c>
      <c r="N3" s="2" t="s">
        <v>25</v>
      </c>
      <c r="O3" s="2" t="s">
        <v>69</v>
      </c>
      <c r="P3" s="2" t="s">
        <v>68</v>
      </c>
      <c r="Q3" s="2" t="s">
        <v>42</v>
      </c>
      <c r="R3" s="2"/>
      <c r="S3" s="5"/>
    </row>
    <row r="4" spans="1:19">
      <c r="A4">
        <v>2</v>
      </c>
      <c r="B4" s="2"/>
      <c r="C4" s="2" t="s">
        <v>0</v>
      </c>
      <c r="D4" s="2">
        <f t="shared" ref="D4:D49" si="0">IF(B4=C4,1,0)</f>
        <v>0</v>
      </c>
      <c r="E4" s="19" t="s">
        <v>48</v>
      </c>
      <c r="F4" s="19" t="s">
        <v>45</v>
      </c>
      <c r="G4" s="2" t="s">
        <v>41</v>
      </c>
      <c r="H4" s="2"/>
      <c r="I4" s="5"/>
      <c r="J4">
        <v>2</v>
      </c>
      <c r="K4" s="2"/>
      <c r="L4" s="2" t="s">
        <v>7</v>
      </c>
      <c r="M4" s="2">
        <f t="shared" ref="M4:M46" si="1">IF(K4=L4,1,0)</f>
        <v>0</v>
      </c>
      <c r="N4" s="2" t="s">
        <v>25</v>
      </c>
      <c r="O4" s="2" t="s">
        <v>69</v>
      </c>
      <c r="P4" s="2" t="s">
        <v>70</v>
      </c>
      <c r="Q4" s="2" t="s">
        <v>42</v>
      </c>
      <c r="R4" s="2"/>
      <c r="S4" s="5"/>
    </row>
    <row r="5" spans="1:19">
      <c r="A5">
        <v>3</v>
      </c>
      <c r="B5" s="2"/>
      <c r="C5" s="2" t="s">
        <v>1</v>
      </c>
      <c r="D5" s="2">
        <f t="shared" si="0"/>
        <v>0</v>
      </c>
      <c r="E5" s="19" t="s">
        <v>48</v>
      </c>
      <c r="F5" s="19" t="s">
        <v>46</v>
      </c>
      <c r="G5" s="2" t="s">
        <v>42</v>
      </c>
      <c r="H5" s="2"/>
      <c r="I5" s="5"/>
      <c r="J5">
        <v>3</v>
      </c>
      <c r="K5" s="2"/>
      <c r="L5" s="2" t="s">
        <v>6</v>
      </c>
      <c r="M5" s="2">
        <f t="shared" si="1"/>
        <v>0</v>
      </c>
      <c r="N5" s="2" t="s">
        <v>26</v>
      </c>
      <c r="O5" s="2" t="s">
        <v>71</v>
      </c>
      <c r="P5" s="2"/>
      <c r="Q5" s="2" t="s">
        <v>42</v>
      </c>
      <c r="R5" s="2"/>
      <c r="S5" s="5"/>
    </row>
    <row r="6" spans="1:19">
      <c r="A6">
        <v>4</v>
      </c>
      <c r="B6" s="2"/>
      <c r="C6" s="2" t="s">
        <v>6</v>
      </c>
      <c r="D6" s="2">
        <f t="shared" si="0"/>
        <v>0</v>
      </c>
      <c r="E6" s="19" t="s">
        <v>48</v>
      </c>
      <c r="F6" s="19" t="s">
        <v>47</v>
      </c>
      <c r="G6" s="2" t="s">
        <v>42</v>
      </c>
      <c r="H6" s="2"/>
      <c r="I6" s="5"/>
      <c r="J6">
        <v>4</v>
      </c>
      <c r="K6" s="2"/>
      <c r="L6" s="2" t="s">
        <v>7</v>
      </c>
      <c r="M6" s="2">
        <f t="shared" si="1"/>
        <v>0</v>
      </c>
      <c r="N6" s="2" t="s">
        <v>26</v>
      </c>
      <c r="O6" s="2" t="s">
        <v>72</v>
      </c>
      <c r="P6" s="2"/>
      <c r="Q6" s="2" t="s">
        <v>42</v>
      </c>
      <c r="R6" s="2"/>
      <c r="S6" s="5"/>
    </row>
    <row r="7" spans="1:19">
      <c r="A7">
        <v>5</v>
      </c>
      <c r="B7" s="2"/>
      <c r="C7" s="2" t="s">
        <v>6</v>
      </c>
      <c r="D7" s="2">
        <f t="shared" si="0"/>
        <v>0</v>
      </c>
      <c r="E7" s="19" t="s">
        <v>49</v>
      </c>
      <c r="F7" s="20" t="s">
        <v>51</v>
      </c>
      <c r="G7" s="2" t="s">
        <v>42</v>
      </c>
      <c r="H7" s="2"/>
      <c r="I7" s="5"/>
      <c r="J7">
        <v>5</v>
      </c>
      <c r="K7" s="2"/>
      <c r="L7" s="2" t="s">
        <v>6</v>
      </c>
      <c r="M7" s="2">
        <f t="shared" si="1"/>
        <v>0</v>
      </c>
      <c r="N7" s="2" t="s">
        <v>25</v>
      </c>
      <c r="O7" s="2" t="s">
        <v>73</v>
      </c>
      <c r="P7" s="2" t="s">
        <v>74</v>
      </c>
      <c r="Q7" s="2" t="s">
        <v>41</v>
      </c>
      <c r="R7" s="2"/>
      <c r="S7" s="5"/>
    </row>
    <row r="8" spans="1:19">
      <c r="A8">
        <v>6</v>
      </c>
      <c r="B8" s="2"/>
      <c r="C8" s="2" t="s">
        <v>1</v>
      </c>
      <c r="D8" s="2">
        <f t="shared" si="0"/>
        <v>0</v>
      </c>
      <c r="E8" s="19" t="s">
        <v>49</v>
      </c>
      <c r="F8" s="20" t="s">
        <v>51</v>
      </c>
      <c r="G8" s="2" t="s">
        <v>41</v>
      </c>
      <c r="H8" s="2"/>
      <c r="I8" s="5"/>
      <c r="J8">
        <v>6</v>
      </c>
      <c r="K8" s="2"/>
      <c r="L8" s="2" t="s">
        <v>0</v>
      </c>
      <c r="M8" s="2">
        <f t="shared" si="1"/>
        <v>0</v>
      </c>
      <c r="N8" s="2" t="s">
        <v>25</v>
      </c>
      <c r="O8" s="8" t="s">
        <v>75</v>
      </c>
      <c r="P8" s="8" t="s">
        <v>76</v>
      </c>
      <c r="Q8" s="8" t="s">
        <v>42</v>
      </c>
      <c r="R8" s="2"/>
      <c r="S8" s="5"/>
    </row>
    <row r="9" spans="1:19">
      <c r="A9">
        <v>7</v>
      </c>
      <c r="B9" s="2"/>
      <c r="C9" s="2" t="s">
        <v>1</v>
      </c>
      <c r="D9" s="2">
        <f t="shared" si="0"/>
        <v>0</v>
      </c>
      <c r="E9" s="19" t="s">
        <v>48</v>
      </c>
      <c r="F9" s="19" t="s">
        <v>46</v>
      </c>
      <c r="G9" s="2" t="s">
        <v>40</v>
      </c>
      <c r="H9" s="2"/>
      <c r="I9" s="5"/>
      <c r="J9">
        <v>7</v>
      </c>
      <c r="K9" s="2"/>
      <c r="L9" s="2" t="s">
        <v>1</v>
      </c>
      <c r="M9" s="2">
        <f t="shared" si="1"/>
        <v>0</v>
      </c>
      <c r="N9" s="2" t="s">
        <v>25</v>
      </c>
      <c r="O9" s="8" t="s">
        <v>75</v>
      </c>
      <c r="P9" s="8" t="s">
        <v>77</v>
      </c>
      <c r="Q9" s="8" t="s">
        <v>41</v>
      </c>
      <c r="R9" s="2"/>
      <c r="S9" s="5"/>
    </row>
    <row r="10" spans="1:19">
      <c r="A10">
        <v>8</v>
      </c>
      <c r="B10" s="2"/>
      <c r="C10" s="2" t="s">
        <v>7</v>
      </c>
      <c r="D10" s="2">
        <f t="shared" si="0"/>
        <v>0</v>
      </c>
      <c r="E10" s="22" t="s">
        <v>52</v>
      </c>
      <c r="F10" s="21" t="s">
        <v>47</v>
      </c>
      <c r="G10" s="8" t="s">
        <v>42</v>
      </c>
      <c r="H10" s="2"/>
      <c r="I10" s="5"/>
      <c r="J10">
        <v>8</v>
      </c>
      <c r="K10" s="2"/>
      <c r="L10" s="2" t="s">
        <v>1</v>
      </c>
      <c r="M10" s="2">
        <f t="shared" si="1"/>
        <v>0</v>
      </c>
      <c r="N10" s="2" t="s">
        <v>26</v>
      </c>
      <c r="O10" s="2" t="s">
        <v>78</v>
      </c>
      <c r="P10" s="2" t="s">
        <v>79</v>
      </c>
      <c r="Q10" s="2" t="s">
        <v>42</v>
      </c>
      <c r="R10" s="2"/>
      <c r="S10" s="5"/>
    </row>
    <row r="11" spans="1:19">
      <c r="A11">
        <v>9</v>
      </c>
      <c r="B11" s="2"/>
      <c r="C11" s="2" t="s">
        <v>1</v>
      </c>
      <c r="D11" s="2">
        <f t="shared" si="0"/>
        <v>0</v>
      </c>
      <c r="E11" s="19" t="s">
        <v>48</v>
      </c>
      <c r="F11" s="20" t="s">
        <v>46</v>
      </c>
      <c r="G11" s="2" t="s">
        <v>42</v>
      </c>
      <c r="H11" s="2"/>
      <c r="I11" s="5"/>
      <c r="J11">
        <v>9</v>
      </c>
      <c r="K11" s="2"/>
      <c r="L11" s="2" t="s">
        <v>1</v>
      </c>
      <c r="M11" s="2">
        <f t="shared" si="1"/>
        <v>0</v>
      </c>
      <c r="N11" s="2" t="s">
        <v>26</v>
      </c>
      <c r="O11" s="2" t="s">
        <v>80</v>
      </c>
      <c r="P11" s="2" t="s">
        <v>81</v>
      </c>
      <c r="Q11" s="2" t="s">
        <v>40</v>
      </c>
      <c r="R11" s="2"/>
      <c r="S11" s="5"/>
    </row>
    <row r="12" spans="1:19">
      <c r="A12">
        <v>10</v>
      </c>
      <c r="B12" s="2"/>
      <c r="C12" s="2" t="s">
        <v>6</v>
      </c>
      <c r="D12" s="2">
        <f t="shared" si="0"/>
        <v>0</v>
      </c>
      <c r="E12" s="19" t="s">
        <v>49</v>
      </c>
      <c r="F12" s="20" t="s">
        <v>51</v>
      </c>
      <c r="G12" s="2" t="s">
        <v>40</v>
      </c>
      <c r="H12" s="2" t="s">
        <v>65</v>
      </c>
      <c r="I12" s="5"/>
      <c r="J12">
        <v>10</v>
      </c>
      <c r="K12" s="2"/>
      <c r="L12" s="2" t="s">
        <v>7</v>
      </c>
      <c r="M12" s="2">
        <f t="shared" si="1"/>
        <v>0</v>
      </c>
      <c r="N12" s="2" t="s">
        <v>26</v>
      </c>
      <c r="O12" s="2" t="s">
        <v>78</v>
      </c>
      <c r="P12" s="2" t="s">
        <v>82</v>
      </c>
      <c r="Q12" s="2" t="s">
        <v>42</v>
      </c>
      <c r="R12" s="2"/>
      <c r="S12" s="5"/>
    </row>
    <row r="13" spans="1:19">
      <c r="A13">
        <v>11</v>
      </c>
      <c r="B13" s="2"/>
      <c r="C13" s="2" t="s">
        <v>1</v>
      </c>
      <c r="D13" s="2">
        <f t="shared" si="0"/>
        <v>0</v>
      </c>
      <c r="E13" s="19" t="s">
        <v>43</v>
      </c>
      <c r="F13" s="20" t="s">
        <v>53</v>
      </c>
      <c r="G13" s="2" t="s">
        <v>40</v>
      </c>
      <c r="H13" s="7" t="s">
        <v>65</v>
      </c>
      <c r="I13" s="5"/>
      <c r="J13">
        <v>11</v>
      </c>
      <c r="K13" s="2"/>
      <c r="L13" s="2" t="s">
        <v>7</v>
      </c>
      <c r="M13" s="2">
        <f t="shared" si="1"/>
        <v>0</v>
      </c>
      <c r="N13" s="2" t="s">
        <v>25</v>
      </c>
      <c r="O13" s="2" t="s">
        <v>73</v>
      </c>
      <c r="P13" s="2" t="s">
        <v>83</v>
      </c>
      <c r="Q13" s="2" t="s">
        <v>42</v>
      </c>
      <c r="R13" s="2"/>
      <c r="S13" s="5"/>
    </row>
    <row r="14" spans="1:19">
      <c r="A14">
        <v>12</v>
      </c>
      <c r="B14" s="2"/>
      <c r="C14" s="2" t="s">
        <v>0</v>
      </c>
      <c r="D14" s="2">
        <f t="shared" si="0"/>
        <v>0</v>
      </c>
      <c r="E14" s="19" t="s">
        <v>43</v>
      </c>
      <c r="F14" s="20" t="s">
        <v>53</v>
      </c>
      <c r="G14" s="2" t="s">
        <v>42</v>
      </c>
      <c r="H14" s="7" t="s">
        <v>65</v>
      </c>
      <c r="I14" s="5"/>
      <c r="J14">
        <v>12</v>
      </c>
      <c r="K14" s="2"/>
      <c r="L14" s="2" t="s">
        <v>6</v>
      </c>
      <c r="M14" s="2">
        <f t="shared" si="1"/>
        <v>0</v>
      </c>
      <c r="N14" s="2" t="s">
        <v>26</v>
      </c>
      <c r="O14" s="2" t="s">
        <v>84</v>
      </c>
      <c r="P14" s="2" t="s">
        <v>85</v>
      </c>
      <c r="Q14" s="2" t="s">
        <v>42</v>
      </c>
      <c r="R14" s="2"/>
      <c r="S14" s="5"/>
    </row>
    <row r="15" spans="1:19">
      <c r="A15">
        <v>13</v>
      </c>
      <c r="B15" s="2"/>
      <c r="C15" s="2" t="s">
        <v>0</v>
      </c>
      <c r="D15" s="2">
        <f t="shared" si="0"/>
        <v>0</v>
      </c>
      <c r="E15" s="19" t="s">
        <v>49</v>
      </c>
      <c r="F15" s="20" t="s">
        <v>51</v>
      </c>
      <c r="G15" s="2" t="s">
        <v>40</v>
      </c>
      <c r="H15" s="7" t="s">
        <v>65</v>
      </c>
      <c r="I15" s="5"/>
      <c r="J15">
        <v>13</v>
      </c>
      <c r="K15" s="2"/>
      <c r="L15" s="2" t="s">
        <v>1</v>
      </c>
      <c r="M15" s="2">
        <f t="shared" si="1"/>
        <v>0</v>
      </c>
      <c r="N15" s="2" t="s">
        <v>26</v>
      </c>
      <c r="O15" s="2" t="s">
        <v>80</v>
      </c>
      <c r="P15" s="2" t="s">
        <v>86</v>
      </c>
      <c r="Q15" s="2" t="s">
        <v>42</v>
      </c>
      <c r="R15" s="2"/>
      <c r="S15" s="5"/>
    </row>
    <row r="16" spans="1:19">
      <c r="A16">
        <v>14</v>
      </c>
      <c r="B16" s="2"/>
      <c r="C16" s="2" t="s">
        <v>7</v>
      </c>
      <c r="D16" s="2">
        <f t="shared" si="0"/>
        <v>0</v>
      </c>
      <c r="E16" s="19" t="s">
        <v>48</v>
      </c>
      <c r="F16" s="20" t="s">
        <v>54</v>
      </c>
      <c r="G16" s="2" t="s">
        <v>42</v>
      </c>
      <c r="H16" s="7" t="s">
        <v>65</v>
      </c>
      <c r="I16" s="5"/>
      <c r="J16">
        <v>14</v>
      </c>
      <c r="K16" s="2"/>
      <c r="L16" s="2" t="s">
        <v>1</v>
      </c>
      <c r="M16" s="2">
        <f t="shared" si="1"/>
        <v>0</v>
      </c>
      <c r="N16" s="2" t="s">
        <v>26</v>
      </c>
      <c r="O16" s="2" t="s">
        <v>78</v>
      </c>
      <c r="P16" s="2" t="s">
        <v>87</v>
      </c>
      <c r="Q16" s="2" t="s">
        <v>42</v>
      </c>
      <c r="R16" s="2"/>
      <c r="S16" s="5"/>
    </row>
    <row r="17" spans="1:19">
      <c r="A17">
        <v>15</v>
      </c>
      <c r="B17" s="2"/>
      <c r="C17" s="2" t="s">
        <v>7</v>
      </c>
      <c r="D17" s="2">
        <f t="shared" si="0"/>
        <v>0</v>
      </c>
      <c r="E17" s="19" t="s">
        <v>48</v>
      </c>
      <c r="F17" s="20" t="s">
        <v>47</v>
      </c>
      <c r="G17" s="2" t="s">
        <v>42</v>
      </c>
      <c r="H17" s="7" t="s">
        <v>65</v>
      </c>
      <c r="I17" s="5"/>
      <c r="J17">
        <v>15</v>
      </c>
      <c r="K17" s="2"/>
      <c r="L17" s="2" t="s">
        <v>1</v>
      </c>
      <c r="M17" s="2">
        <f t="shared" si="1"/>
        <v>0</v>
      </c>
      <c r="N17" s="2" t="s">
        <v>25</v>
      </c>
      <c r="O17" s="8" t="s">
        <v>75</v>
      </c>
      <c r="P17" s="8" t="s">
        <v>57</v>
      </c>
      <c r="Q17" s="8" t="s">
        <v>42</v>
      </c>
      <c r="R17" s="7" t="s">
        <v>67</v>
      </c>
      <c r="S17" s="5"/>
    </row>
    <row r="18" spans="1:19">
      <c r="A18">
        <v>16</v>
      </c>
      <c r="B18" s="2"/>
      <c r="C18" s="2" t="s">
        <v>0</v>
      </c>
      <c r="D18" s="2">
        <f t="shared" si="0"/>
        <v>0</v>
      </c>
      <c r="E18" s="19" t="s">
        <v>43</v>
      </c>
      <c r="F18" s="20" t="s">
        <v>55</v>
      </c>
      <c r="G18" s="2" t="s">
        <v>42</v>
      </c>
      <c r="H18" s="7" t="s">
        <v>65</v>
      </c>
      <c r="I18" s="5"/>
      <c r="J18">
        <v>16</v>
      </c>
      <c r="K18" s="2"/>
      <c r="L18" s="2" t="s">
        <v>7</v>
      </c>
      <c r="M18" s="2">
        <f t="shared" si="1"/>
        <v>0</v>
      </c>
      <c r="N18" s="2" t="s">
        <v>25</v>
      </c>
      <c r="O18" s="8" t="s">
        <v>75</v>
      </c>
      <c r="P18" s="8" t="s">
        <v>57</v>
      </c>
      <c r="Q18" s="8" t="s">
        <v>42</v>
      </c>
      <c r="R18" s="7" t="s">
        <v>67</v>
      </c>
      <c r="S18" s="5"/>
    </row>
    <row r="19" spans="1:19">
      <c r="A19">
        <v>17</v>
      </c>
      <c r="B19" s="2"/>
      <c r="C19" s="2" t="s">
        <v>7</v>
      </c>
      <c r="D19" s="2">
        <f t="shared" si="0"/>
        <v>0</v>
      </c>
      <c r="E19" s="22" t="s">
        <v>52</v>
      </c>
      <c r="F19" s="21" t="s">
        <v>47</v>
      </c>
      <c r="G19" s="8" t="s">
        <v>42</v>
      </c>
      <c r="H19" s="7" t="s">
        <v>65</v>
      </c>
      <c r="I19" s="5"/>
      <c r="J19">
        <v>17</v>
      </c>
      <c r="K19" s="2"/>
      <c r="L19" s="2" t="s">
        <v>0</v>
      </c>
      <c r="M19" s="2">
        <f t="shared" si="1"/>
        <v>0</v>
      </c>
      <c r="N19" s="2" t="s">
        <v>25</v>
      </c>
      <c r="O19" s="2" t="s">
        <v>69</v>
      </c>
      <c r="P19" s="2" t="s">
        <v>88</v>
      </c>
      <c r="Q19" s="2" t="s">
        <v>42</v>
      </c>
      <c r="R19" s="7" t="s">
        <v>67</v>
      </c>
      <c r="S19" s="5"/>
    </row>
    <row r="20" spans="1:19">
      <c r="A20">
        <v>18</v>
      </c>
      <c r="B20" s="2"/>
      <c r="C20" s="2" t="s">
        <v>6</v>
      </c>
      <c r="D20" s="2">
        <f t="shared" si="0"/>
        <v>0</v>
      </c>
      <c r="E20" s="22" t="s">
        <v>56</v>
      </c>
      <c r="F20" s="21" t="s">
        <v>57</v>
      </c>
      <c r="G20" s="8" t="s">
        <v>42</v>
      </c>
      <c r="H20" s="7" t="s">
        <v>65</v>
      </c>
      <c r="I20" s="5"/>
      <c r="J20">
        <v>18</v>
      </c>
      <c r="K20" s="2"/>
      <c r="L20" s="2" t="s">
        <v>0</v>
      </c>
      <c r="M20" s="2">
        <f t="shared" si="1"/>
        <v>0</v>
      </c>
      <c r="N20" s="2" t="s">
        <v>25</v>
      </c>
      <c r="O20" s="8" t="s">
        <v>75</v>
      </c>
      <c r="P20" s="8" t="s">
        <v>76</v>
      </c>
      <c r="Q20" s="8" t="s">
        <v>42</v>
      </c>
      <c r="R20" s="7" t="s">
        <v>67</v>
      </c>
      <c r="S20" s="5"/>
    </row>
    <row r="21" spans="1:19">
      <c r="A21">
        <v>19</v>
      </c>
      <c r="B21" s="2"/>
      <c r="C21" s="2" t="s">
        <v>7</v>
      </c>
      <c r="D21" s="2">
        <f t="shared" si="0"/>
        <v>0</v>
      </c>
      <c r="E21" s="19" t="s">
        <v>58</v>
      </c>
      <c r="F21" s="21" t="s">
        <v>57</v>
      </c>
      <c r="G21" s="2" t="s">
        <v>42</v>
      </c>
      <c r="H21" s="7" t="s">
        <v>65</v>
      </c>
      <c r="I21" s="5"/>
      <c r="J21">
        <v>19</v>
      </c>
      <c r="K21" s="2"/>
      <c r="L21" s="2" t="s">
        <v>7</v>
      </c>
      <c r="M21" s="2">
        <f t="shared" si="1"/>
        <v>0</v>
      </c>
      <c r="N21" s="2" t="s">
        <v>25</v>
      </c>
      <c r="O21" s="2" t="s">
        <v>69</v>
      </c>
      <c r="P21" s="2" t="s">
        <v>70</v>
      </c>
      <c r="Q21" s="2" t="s">
        <v>40</v>
      </c>
      <c r="R21" s="7" t="s">
        <v>67</v>
      </c>
      <c r="S21" s="5"/>
    </row>
    <row r="22" spans="1:19">
      <c r="A22">
        <v>20</v>
      </c>
      <c r="B22" s="2"/>
      <c r="C22" s="2" t="s">
        <v>6</v>
      </c>
      <c r="D22" s="2">
        <f t="shared" si="0"/>
        <v>0</v>
      </c>
      <c r="E22" s="19" t="s">
        <v>43</v>
      </c>
      <c r="F22" s="20" t="s">
        <v>59</v>
      </c>
      <c r="G22" s="2" t="s">
        <v>41</v>
      </c>
      <c r="H22" s="2" t="s">
        <v>67</v>
      </c>
      <c r="I22" s="5"/>
      <c r="J22">
        <v>20</v>
      </c>
      <c r="K22" s="2"/>
      <c r="L22" s="2" t="s">
        <v>6</v>
      </c>
      <c r="M22" s="2">
        <f t="shared" si="1"/>
        <v>0</v>
      </c>
      <c r="N22" s="2" t="s">
        <v>26</v>
      </c>
      <c r="O22" s="2" t="s">
        <v>78</v>
      </c>
      <c r="P22" s="2" t="s">
        <v>89</v>
      </c>
      <c r="Q22" s="2" t="s">
        <v>41</v>
      </c>
      <c r="R22" s="2"/>
      <c r="S22" s="5"/>
    </row>
    <row r="23" spans="1:19">
      <c r="A23">
        <v>21</v>
      </c>
      <c r="B23" s="2"/>
      <c r="C23" s="2" t="s">
        <v>7</v>
      </c>
      <c r="D23" s="2">
        <f t="shared" si="0"/>
        <v>0</v>
      </c>
      <c r="E23" s="19" t="s">
        <v>48</v>
      </c>
      <c r="F23" s="20" t="s">
        <v>46</v>
      </c>
      <c r="G23" s="2" t="s">
        <v>42</v>
      </c>
      <c r="H23" s="7" t="s">
        <v>67</v>
      </c>
      <c r="I23" s="5"/>
      <c r="J23">
        <v>21</v>
      </c>
      <c r="K23" s="2"/>
      <c r="L23" s="2" t="s">
        <v>6</v>
      </c>
      <c r="M23" s="2">
        <f t="shared" si="1"/>
        <v>0</v>
      </c>
      <c r="N23" s="2" t="s">
        <v>26</v>
      </c>
      <c r="O23" s="2" t="s">
        <v>80</v>
      </c>
      <c r="P23" s="2" t="s">
        <v>90</v>
      </c>
      <c r="Q23" s="2" t="s">
        <v>40</v>
      </c>
      <c r="R23" s="2"/>
      <c r="S23" s="5"/>
    </row>
    <row r="24" spans="1:19">
      <c r="A24">
        <v>22</v>
      </c>
      <c r="B24" s="2"/>
      <c r="C24" s="2" t="s">
        <v>0</v>
      </c>
      <c r="D24" s="2">
        <f t="shared" si="0"/>
        <v>0</v>
      </c>
      <c r="E24" s="22" t="s">
        <v>52</v>
      </c>
      <c r="F24" s="21" t="s">
        <v>47</v>
      </c>
      <c r="G24" s="8" t="s">
        <v>42</v>
      </c>
      <c r="H24" s="7" t="s">
        <v>67</v>
      </c>
      <c r="I24" s="5"/>
      <c r="J24">
        <v>22</v>
      </c>
      <c r="K24" s="2"/>
      <c r="L24" s="2" t="s">
        <v>0</v>
      </c>
      <c r="M24" s="2">
        <f t="shared" si="1"/>
        <v>0</v>
      </c>
      <c r="N24" s="2" t="s">
        <v>25</v>
      </c>
      <c r="O24" s="2" t="s">
        <v>73</v>
      </c>
      <c r="P24" s="2" t="s">
        <v>83</v>
      </c>
      <c r="Q24" s="2" t="s">
        <v>41</v>
      </c>
      <c r="R24" s="7" t="s">
        <v>67</v>
      </c>
      <c r="S24" s="5"/>
    </row>
    <row r="25" spans="1:19">
      <c r="A25">
        <v>23</v>
      </c>
      <c r="B25" s="2"/>
      <c r="C25" s="2" t="s">
        <v>1</v>
      </c>
      <c r="D25" s="2">
        <f t="shared" si="0"/>
        <v>0</v>
      </c>
      <c r="E25" s="19" t="s">
        <v>60</v>
      </c>
      <c r="F25" s="20" t="s">
        <v>61</v>
      </c>
      <c r="G25" s="2" t="s">
        <v>42</v>
      </c>
      <c r="H25" s="7" t="s">
        <v>67</v>
      </c>
      <c r="I25" s="5"/>
      <c r="J25">
        <v>23</v>
      </c>
      <c r="K25" s="2"/>
      <c r="L25" s="2" t="s">
        <v>7</v>
      </c>
      <c r="M25" s="2">
        <f t="shared" si="1"/>
        <v>0</v>
      </c>
      <c r="N25" s="2" t="s">
        <v>26</v>
      </c>
      <c r="O25" s="2" t="s">
        <v>84</v>
      </c>
      <c r="P25" s="2" t="s">
        <v>91</v>
      </c>
      <c r="Q25" s="2" t="s">
        <v>40</v>
      </c>
      <c r="R25" s="2"/>
      <c r="S25" s="5"/>
    </row>
    <row r="26" spans="1:19">
      <c r="A26">
        <v>24</v>
      </c>
      <c r="B26" s="2"/>
      <c r="C26" s="2" t="s">
        <v>1</v>
      </c>
      <c r="D26" s="2">
        <f t="shared" si="0"/>
        <v>0</v>
      </c>
      <c r="E26" s="19" t="s">
        <v>49</v>
      </c>
      <c r="F26" s="20" t="s">
        <v>51</v>
      </c>
      <c r="G26" s="2" t="s">
        <v>42</v>
      </c>
      <c r="H26" s="7" t="s">
        <v>67</v>
      </c>
      <c r="I26" s="5"/>
      <c r="J26">
        <v>24</v>
      </c>
      <c r="K26" s="2"/>
      <c r="L26" s="2" t="s">
        <v>0</v>
      </c>
      <c r="M26" s="2">
        <f t="shared" si="1"/>
        <v>0</v>
      </c>
      <c r="N26" s="2" t="s">
        <v>26</v>
      </c>
      <c r="O26" s="2" t="s">
        <v>80</v>
      </c>
      <c r="P26" s="2" t="s">
        <v>92</v>
      </c>
      <c r="Q26" s="2" t="s">
        <v>40</v>
      </c>
      <c r="R26" s="2"/>
      <c r="S26" s="5"/>
    </row>
    <row r="27" spans="1:19">
      <c r="A27">
        <v>25</v>
      </c>
      <c r="B27" s="2"/>
      <c r="C27" s="2" t="s">
        <v>7</v>
      </c>
      <c r="D27" s="2">
        <f t="shared" si="0"/>
        <v>0</v>
      </c>
      <c r="E27" s="19" t="s">
        <v>48</v>
      </c>
      <c r="F27" s="20" t="s">
        <v>46</v>
      </c>
      <c r="G27" s="2" t="s">
        <v>42</v>
      </c>
      <c r="H27" s="7" t="s">
        <v>67</v>
      </c>
      <c r="I27" s="5"/>
      <c r="J27">
        <v>25</v>
      </c>
      <c r="K27" s="2"/>
      <c r="L27" s="2" t="s">
        <v>0</v>
      </c>
      <c r="M27" s="2">
        <f t="shared" si="1"/>
        <v>0</v>
      </c>
      <c r="N27" s="2" t="s">
        <v>25</v>
      </c>
      <c r="O27" s="2" t="s">
        <v>73</v>
      </c>
      <c r="P27" s="2" t="s">
        <v>83</v>
      </c>
      <c r="Q27" s="2" t="s">
        <v>42</v>
      </c>
      <c r="R27" s="7" t="s">
        <v>65</v>
      </c>
      <c r="S27" s="5"/>
    </row>
    <row r="28" spans="1:19">
      <c r="A28">
        <v>26</v>
      </c>
      <c r="B28" s="2"/>
      <c r="C28" s="2" t="s">
        <v>7</v>
      </c>
      <c r="D28" s="2">
        <f t="shared" si="0"/>
        <v>0</v>
      </c>
      <c r="E28" s="22" t="s">
        <v>52</v>
      </c>
      <c r="F28" s="21" t="s">
        <v>47</v>
      </c>
      <c r="G28" s="8" t="s">
        <v>42</v>
      </c>
      <c r="H28" s="7" t="s">
        <v>67</v>
      </c>
      <c r="I28" s="5"/>
      <c r="J28">
        <v>26</v>
      </c>
      <c r="K28" s="2"/>
      <c r="L28" s="2" t="s">
        <v>1</v>
      </c>
      <c r="M28" s="2">
        <f t="shared" si="1"/>
        <v>0</v>
      </c>
      <c r="N28" s="2" t="s">
        <v>26</v>
      </c>
      <c r="O28" s="2" t="s">
        <v>78</v>
      </c>
      <c r="P28" s="2" t="s">
        <v>82</v>
      </c>
      <c r="Q28" s="2" t="s">
        <v>42</v>
      </c>
      <c r="R28" s="2"/>
      <c r="S28" s="5"/>
    </row>
    <row r="29" spans="1:19">
      <c r="A29">
        <v>27</v>
      </c>
      <c r="B29" s="2"/>
      <c r="C29" s="2" t="s">
        <v>0</v>
      </c>
      <c r="D29" s="2">
        <f t="shared" si="0"/>
        <v>0</v>
      </c>
      <c r="E29" s="22" t="s">
        <v>56</v>
      </c>
      <c r="F29" s="21" t="s">
        <v>57</v>
      </c>
      <c r="G29" s="8" t="s">
        <v>42</v>
      </c>
      <c r="H29" s="7" t="s">
        <v>67</v>
      </c>
      <c r="I29" s="5"/>
      <c r="J29">
        <v>27</v>
      </c>
      <c r="K29" s="2"/>
      <c r="L29" s="2" t="s">
        <v>6</v>
      </c>
      <c r="M29" s="2">
        <f t="shared" si="1"/>
        <v>0</v>
      </c>
      <c r="N29" s="2" t="s">
        <v>25</v>
      </c>
      <c r="O29" s="8" t="s">
        <v>75</v>
      </c>
      <c r="P29" s="8" t="s">
        <v>93</v>
      </c>
      <c r="Q29" s="8" t="s">
        <v>42</v>
      </c>
      <c r="R29" s="7" t="s">
        <v>65</v>
      </c>
      <c r="S29" s="5"/>
    </row>
    <row r="30" spans="1:19">
      <c r="A30">
        <v>28</v>
      </c>
      <c r="B30" s="2"/>
      <c r="C30" s="2" t="s">
        <v>0</v>
      </c>
      <c r="D30" s="2">
        <f t="shared" si="0"/>
        <v>0</v>
      </c>
      <c r="E30" s="22" t="s">
        <v>56</v>
      </c>
      <c r="F30" s="21" t="s">
        <v>57</v>
      </c>
      <c r="G30" s="8" t="s">
        <v>42</v>
      </c>
      <c r="H30" s="7" t="s">
        <v>67</v>
      </c>
      <c r="I30" s="5"/>
      <c r="J30">
        <v>28</v>
      </c>
      <c r="K30" s="2"/>
      <c r="L30" s="2" t="s">
        <v>7</v>
      </c>
      <c r="M30" s="2">
        <f t="shared" si="1"/>
        <v>0</v>
      </c>
      <c r="N30" s="2" t="s">
        <v>25</v>
      </c>
      <c r="O30" s="2" t="s">
        <v>69</v>
      </c>
      <c r="P30" s="2" t="s">
        <v>94</v>
      </c>
      <c r="Q30" s="2" t="s">
        <v>42</v>
      </c>
      <c r="R30" s="7" t="s">
        <v>65</v>
      </c>
      <c r="S30" s="5"/>
    </row>
    <row r="31" spans="1:19">
      <c r="A31">
        <v>29</v>
      </c>
      <c r="B31" s="2"/>
      <c r="C31" s="2" t="s">
        <v>1</v>
      </c>
      <c r="D31" s="2">
        <f t="shared" si="0"/>
        <v>0</v>
      </c>
      <c r="E31" s="19" t="s">
        <v>43</v>
      </c>
      <c r="F31" s="20" t="s">
        <v>53</v>
      </c>
      <c r="G31" s="2" t="s">
        <v>42</v>
      </c>
      <c r="H31" s="7" t="s">
        <v>65</v>
      </c>
      <c r="I31" s="5"/>
      <c r="J31">
        <v>29</v>
      </c>
      <c r="K31" s="2"/>
      <c r="L31" s="2" t="s">
        <v>6</v>
      </c>
      <c r="M31" s="2">
        <f t="shared" si="1"/>
        <v>0</v>
      </c>
      <c r="N31" s="2" t="s">
        <v>26</v>
      </c>
      <c r="O31" s="2" t="s">
        <v>84</v>
      </c>
      <c r="P31" s="2" t="s">
        <v>95</v>
      </c>
      <c r="Q31" s="2" t="s">
        <v>42</v>
      </c>
      <c r="R31" s="2"/>
      <c r="S31" s="5"/>
    </row>
    <row r="32" spans="1:19">
      <c r="A32">
        <v>30</v>
      </c>
      <c r="B32" s="2"/>
      <c r="C32" s="2" t="s">
        <v>6</v>
      </c>
      <c r="D32" s="2">
        <f t="shared" si="0"/>
        <v>0</v>
      </c>
      <c r="E32" s="19" t="s">
        <v>48</v>
      </c>
      <c r="F32" s="20" t="s">
        <v>46</v>
      </c>
      <c r="G32" s="2" t="s">
        <v>41</v>
      </c>
      <c r="H32" s="7" t="s">
        <v>65</v>
      </c>
      <c r="I32" s="5"/>
      <c r="J32">
        <v>30</v>
      </c>
      <c r="K32" s="2"/>
      <c r="L32" s="2" t="s">
        <v>1</v>
      </c>
      <c r="M32" s="2">
        <f t="shared" si="1"/>
        <v>0</v>
      </c>
      <c r="N32" s="2" t="s">
        <v>25</v>
      </c>
      <c r="O32" s="2" t="s">
        <v>69</v>
      </c>
      <c r="P32" s="2" t="s">
        <v>68</v>
      </c>
      <c r="Q32" s="2" t="s">
        <v>41</v>
      </c>
      <c r="R32" s="7" t="s">
        <v>65</v>
      </c>
      <c r="S32" s="5"/>
    </row>
    <row r="33" spans="1:19">
      <c r="A33">
        <v>31</v>
      </c>
      <c r="B33" s="2"/>
      <c r="C33" s="2" t="s">
        <v>7</v>
      </c>
      <c r="D33" s="2">
        <f t="shared" si="0"/>
        <v>0</v>
      </c>
      <c r="E33" s="19" t="s">
        <v>43</v>
      </c>
      <c r="F33" s="20" t="s">
        <v>53</v>
      </c>
      <c r="G33" s="2" t="s">
        <v>42</v>
      </c>
      <c r="H33" s="7" t="s">
        <v>65</v>
      </c>
      <c r="I33" s="5"/>
      <c r="J33">
        <v>31</v>
      </c>
      <c r="K33" s="2"/>
      <c r="L33" s="2" t="s">
        <v>7</v>
      </c>
      <c r="M33" s="2">
        <f t="shared" si="1"/>
        <v>0</v>
      </c>
      <c r="N33" s="2" t="s">
        <v>26</v>
      </c>
      <c r="O33" s="2" t="s">
        <v>80</v>
      </c>
      <c r="P33" s="2" t="s">
        <v>90</v>
      </c>
      <c r="Q33" s="2" t="s">
        <v>42</v>
      </c>
      <c r="R33" s="2"/>
      <c r="S33" s="5"/>
    </row>
    <row r="34" spans="1:19">
      <c r="A34">
        <v>32</v>
      </c>
      <c r="B34" s="2"/>
      <c r="C34" s="2" t="s">
        <v>6</v>
      </c>
      <c r="D34" s="2">
        <f t="shared" si="0"/>
        <v>0</v>
      </c>
      <c r="E34" s="19" t="s">
        <v>48</v>
      </c>
      <c r="F34" s="20" t="s">
        <v>46</v>
      </c>
      <c r="G34" s="2" t="s">
        <v>42</v>
      </c>
      <c r="H34" s="7" t="s">
        <v>65</v>
      </c>
      <c r="I34" s="5"/>
      <c r="J34">
        <v>32</v>
      </c>
      <c r="K34" s="2"/>
      <c r="L34" s="2" t="s">
        <v>7</v>
      </c>
      <c r="M34" s="2">
        <f t="shared" si="1"/>
        <v>0</v>
      </c>
      <c r="N34" s="2" t="s">
        <v>25</v>
      </c>
      <c r="O34" s="2" t="s">
        <v>73</v>
      </c>
      <c r="P34" s="2" t="s">
        <v>83</v>
      </c>
      <c r="Q34" s="2" t="s">
        <v>41</v>
      </c>
      <c r="R34" s="7" t="s">
        <v>65</v>
      </c>
      <c r="S34" s="5"/>
    </row>
    <row r="35" spans="1:19">
      <c r="A35">
        <v>33</v>
      </c>
      <c r="B35" s="2"/>
      <c r="C35" s="2" t="s">
        <v>1</v>
      </c>
      <c r="D35" s="2">
        <f t="shared" si="0"/>
        <v>0</v>
      </c>
      <c r="E35" s="19" t="s">
        <v>48</v>
      </c>
      <c r="F35" s="20" t="s">
        <v>47</v>
      </c>
      <c r="G35" s="2" t="s">
        <v>41</v>
      </c>
      <c r="H35" s="7" t="s">
        <v>65</v>
      </c>
      <c r="I35" s="5"/>
      <c r="J35">
        <v>33</v>
      </c>
      <c r="K35" s="2"/>
      <c r="L35" s="2" t="s">
        <v>0</v>
      </c>
      <c r="M35" s="2">
        <f t="shared" si="1"/>
        <v>0</v>
      </c>
      <c r="N35" s="2" t="s">
        <v>25</v>
      </c>
      <c r="O35" s="8" t="s">
        <v>75</v>
      </c>
      <c r="P35" s="8" t="s">
        <v>77</v>
      </c>
      <c r="Q35" s="8" t="s">
        <v>42</v>
      </c>
      <c r="R35" s="7" t="s">
        <v>65</v>
      </c>
      <c r="S35" s="5"/>
    </row>
    <row r="36" spans="1:19">
      <c r="A36">
        <v>34</v>
      </c>
      <c r="B36" s="2"/>
      <c r="C36" s="2" t="s">
        <v>7</v>
      </c>
      <c r="D36" s="2">
        <f t="shared" si="0"/>
        <v>0</v>
      </c>
      <c r="E36" s="19" t="s">
        <v>62</v>
      </c>
      <c r="F36" s="20" t="s">
        <v>61</v>
      </c>
      <c r="G36" s="2" t="s">
        <v>41</v>
      </c>
      <c r="H36" s="7" t="s">
        <v>65</v>
      </c>
      <c r="I36" s="5"/>
      <c r="J36">
        <v>34</v>
      </c>
      <c r="K36" s="2"/>
      <c r="L36" s="2" t="s">
        <v>6</v>
      </c>
      <c r="M36" s="2">
        <f t="shared" si="1"/>
        <v>0</v>
      </c>
      <c r="N36" s="2" t="s">
        <v>25</v>
      </c>
      <c r="O36" s="8" t="s">
        <v>75</v>
      </c>
      <c r="P36" s="8" t="s">
        <v>76</v>
      </c>
      <c r="Q36" s="8" t="s">
        <v>41</v>
      </c>
      <c r="R36" s="2"/>
      <c r="S36" s="5"/>
    </row>
    <row r="37" spans="1:19">
      <c r="A37">
        <v>35</v>
      </c>
      <c r="B37" s="2"/>
      <c r="C37" s="2" t="s">
        <v>6</v>
      </c>
      <c r="D37" s="2">
        <f t="shared" si="0"/>
        <v>0</v>
      </c>
      <c r="E37" s="19" t="s">
        <v>48</v>
      </c>
      <c r="F37" s="20" t="s">
        <v>63</v>
      </c>
      <c r="G37" s="2" t="s">
        <v>42</v>
      </c>
      <c r="H37" s="7" t="s">
        <v>65</v>
      </c>
      <c r="I37" s="5"/>
      <c r="J37">
        <v>35</v>
      </c>
      <c r="K37" s="2"/>
      <c r="L37" s="2" t="s">
        <v>0</v>
      </c>
      <c r="M37" s="2">
        <f t="shared" si="1"/>
        <v>0</v>
      </c>
      <c r="N37" s="2" t="s">
        <v>25</v>
      </c>
      <c r="O37" s="2" t="s">
        <v>73</v>
      </c>
      <c r="P37" s="2" t="s">
        <v>83</v>
      </c>
      <c r="Q37" s="2" t="s">
        <v>41</v>
      </c>
      <c r="R37" s="2"/>
      <c r="S37" s="5"/>
    </row>
    <row r="38" spans="1:19">
      <c r="A38">
        <v>36</v>
      </c>
      <c r="B38" s="2"/>
      <c r="C38" s="2" t="s">
        <v>7</v>
      </c>
      <c r="D38" s="2">
        <f t="shared" si="0"/>
        <v>0</v>
      </c>
      <c r="E38" s="22" t="s">
        <v>52</v>
      </c>
      <c r="F38" s="21" t="s">
        <v>47</v>
      </c>
      <c r="G38" s="8" t="s">
        <v>41</v>
      </c>
      <c r="H38" s="7" t="s">
        <v>65</v>
      </c>
      <c r="I38" s="5"/>
      <c r="J38">
        <v>36</v>
      </c>
      <c r="K38" s="2"/>
      <c r="L38" s="2" t="s">
        <v>7</v>
      </c>
      <c r="M38" s="2">
        <f t="shared" si="1"/>
        <v>0</v>
      </c>
      <c r="N38" s="2" t="s">
        <v>25</v>
      </c>
      <c r="O38" s="2" t="s">
        <v>69</v>
      </c>
      <c r="P38" s="2" t="s">
        <v>68</v>
      </c>
      <c r="Q38" s="2" t="s">
        <v>41</v>
      </c>
      <c r="R38" s="2"/>
      <c r="S38" s="5"/>
    </row>
    <row r="39" spans="1:19">
      <c r="A39">
        <v>37</v>
      </c>
      <c r="B39" s="2"/>
      <c r="C39" s="2" t="s">
        <v>1</v>
      </c>
      <c r="D39" s="2">
        <f t="shared" si="0"/>
        <v>0</v>
      </c>
      <c r="E39" s="19" t="s">
        <v>49</v>
      </c>
      <c r="F39" s="20" t="s">
        <v>51</v>
      </c>
      <c r="G39" s="2" t="s">
        <v>42</v>
      </c>
      <c r="H39" s="7" t="s">
        <v>65</v>
      </c>
      <c r="I39" s="5"/>
      <c r="J39">
        <v>37</v>
      </c>
      <c r="K39" s="2"/>
      <c r="L39" s="2" t="s">
        <v>7</v>
      </c>
      <c r="M39" s="2">
        <f t="shared" si="1"/>
        <v>0</v>
      </c>
      <c r="N39" s="2" t="s">
        <v>26</v>
      </c>
      <c r="O39" s="2" t="s">
        <v>78</v>
      </c>
      <c r="P39" s="2" t="s">
        <v>82</v>
      </c>
      <c r="Q39" s="2" t="s">
        <v>42</v>
      </c>
      <c r="R39" s="2"/>
      <c r="S39" s="5"/>
    </row>
    <row r="40" spans="1:19">
      <c r="A40">
        <v>38</v>
      </c>
      <c r="B40" s="2"/>
      <c r="C40" s="2" t="s">
        <v>7</v>
      </c>
      <c r="D40" s="2">
        <f t="shared" si="0"/>
        <v>0</v>
      </c>
      <c r="E40" s="19" t="s">
        <v>48</v>
      </c>
      <c r="F40" s="20" t="s">
        <v>46</v>
      </c>
      <c r="G40" s="2" t="s">
        <v>42</v>
      </c>
      <c r="H40" s="7" t="s">
        <v>67</v>
      </c>
      <c r="I40" s="5"/>
      <c r="J40">
        <v>38</v>
      </c>
      <c r="K40" s="2"/>
      <c r="L40" s="2" t="s">
        <v>6</v>
      </c>
      <c r="M40" s="2">
        <f t="shared" si="1"/>
        <v>0</v>
      </c>
      <c r="N40" s="2" t="s">
        <v>26</v>
      </c>
      <c r="O40" s="2" t="s">
        <v>80</v>
      </c>
      <c r="P40" s="2" t="s">
        <v>96</v>
      </c>
      <c r="Q40" s="2" t="s">
        <v>42</v>
      </c>
      <c r="R40" s="2"/>
      <c r="S40" s="5"/>
    </row>
    <row r="41" spans="1:19">
      <c r="A41">
        <v>39</v>
      </c>
      <c r="B41" s="2"/>
      <c r="C41" s="2" t="s">
        <v>1</v>
      </c>
      <c r="D41" s="2">
        <f t="shared" si="0"/>
        <v>0</v>
      </c>
      <c r="E41" s="22" t="s">
        <v>52</v>
      </c>
      <c r="F41" s="21" t="s">
        <v>47</v>
      </c>
      <c r="G41" s="8" t="s">
        <v>42</v>
      </c>
      <c r="H41" s="7" t="s">
        <v>67</v>
      </c>
      <c r="I41" s="5"/>
      <c r="J41">
        <v>39</v>
      </c>
      <c r="K41" s="2"/>
      <c r="L41" s="2" t="s">
        <v>1</v>
      </c>
      <c r="M41" s="2">
        <f t="shared" si="1"/>
        <v>0</v>
      </c>
      <c r="N41" s="2" t="s">
        <v>25</v>
      </c>
      <c r="O41" s="2" t="s">
        <v>69</v>
      </c>
      <c r="P41" s="2" t="s">
        <v>70</v>
      </c>
      <c r="Q41" s="2" t="s">
        <v>42</v>
      </c>
      <c r="R41" s="2"/>
      <c r="S41" s="5"/>
    </row>
    <row r="42" spans="1:19">
      <c r="A42">
        <v>40</v>
      </c>
      <c r="B42" s="2"/>
      <c r="C42" s="2" t="s">
        <v>7</v>
      </c>
      <c r="D42" s="2">
        <f t="shared" si="0"/>
        <v>0</v>
      </c>
      <c r="E42" s="19" t="s">
        <v>49</v>
      </c>
      <c r="F42" s="20" t="s">
        <v>51</v>
      </c>
      <c r="G42" s="2" t="s">
        <v>41</v>
      </c>
      <c r="H42" s="7" t="s">
        <v>67</v>
      </c>
      <c r="I42" s="5"/>
      <c r="J42">
        <v>40</v>
      </c>
      <c r="K42" s="2"/>
      <c r="L42" s="2" t="s">
        <v>6</v>
      </c>
      <c r="M42" s="2">
        <f t="shared" si="1"/>
        <v>0</v>
      </c>
      <c r="N42" s="2" t="s">
        <v>25</v>
      </c>
      <c r="O42" s="2" t="s">
        <v>73</v>
      </c>
      <c r="P42" s="2" t="s">
        <v>83</v>
      </c>
      <c r="Q42" s="2" t="s">
        <v>42</v>
      </c>
      <c r="R42" s="2"/>
      <c r="S42" s="5"/>
    </row>
    <row r="43" spans="1:19">
      <c r="A43">
        <v>41</v>
      </c>
      <c r="B43" s="2"/>
      <c r="C43" s="2" t="s">
        <v>1</v>
      </c>
      <c r="D43" s="2">
        <f t="shared" si="0"/>
        <v>0</v>
      </c>
      <c r="E43" s="19" t="s">
        <v>48</v>
      </c>
      <c r="F43" s="20" t="s">
        <v>46</v>
      </c>
      <c r="G43" s="2" t="s">
        <v>42</v>
      </c>
      <c r="H43" s="7" t="s">
        <v>67</v>
      </c>
      <c r="I43" s="5"/>
      <c r="J43">
        <v>41</v>
      </c>
      <c r="K43" s="2"/>
      <c r="L43" s="2" t="s">
        <v>1</v>
      </c>
      <c r="M43" s="2">
        <f t="shared" si="1"/>
        <v>0</v>
      </c>
      <c r="N43" s="2" t="s">
        <v>26</v>
      </c>
      <c r="O43" s="2" t="s">
        <v>80</v>
      </c>
      <c r="P43" s="2" t="s">
        <v>86</v>
      </c>
      <c r="Q43" s="2" t="s">
        <v>40</v>
      </c>
      <c r="R43" s="2"/>
      <c r="S43" s="5"/>
    </row>
    <row r="44" spans="1:19">
      <c r="A44">
        <v>42</v>
      </c>
      <c r="B44" s="2"/>
      <c r="C44" s="2" t="s">
        <v>0</v>
      </c>
      <c r="D44" s="2">
        <f t="shared" si="0"/>
        <v>0</v>
      </c>
      <c r="E44" s="22" t="s">
        <v>52</v>
      </c>
      <c r="F44" s="21" t="s">
        <v>47</v>
      </c>
      <c r="G44" s="8" t="s">
        <v>42</v>
      </c>
      <c r="H44" s="7" t="s">
        <v>67</v>
      </c>
      <c r="I44" s="5"/>
      <c r="J44">
        <v>42</v>
      </c>
      <c r="K44" s="2"/>
      <c r="L44" s="2" t="s">
        <v>1</v>
      </c>
      <c r="M44" s="2">
        <f t="shared" si="1"/>
        <v>0</v>
      </c>
      <c r="N44" s="2" t="s">
        <v>26</v>
      </c>
      <c r="O44" s="2" t="s">
        <v>78</v>
      </c>
      <c r="P44" s="2" t="s">
        <v>97</v>
      </c>
      <c r="Q44" s="2" t="s">
        <v>41</v>
      </c>
      <c r="R44" s="2"/>
      <c r="S44" s="5"/>
    </row>
    <row r="45" spans="1:19">
      <c r="A45">
        <v>43</v>
      </c>
      <c r="B45" s="2"/>
      <c r="C45" s="2" t="s">
        <v>6</v>
      </c>
      <c r="D45" s="2">
        <f t="shared" si="0"/>
        <v>0</v>
      </c>
      <c r="E45" s="19" t="s">
        <v>49</v>
      </c>
      <c r="F45" s="20" t="s">
        <v>51</v>
      </c>
      <c r="G45" s="2" t="s">
        <v>40</v>
      </c>
      <c r="H45" s="7" t="s">
        <v>67</v>
      </c>
      <c r="I45" s="5"/>
      <c r="J45">
        <v>43</v>
      </c>
      <c r="K45" s="2"/>
      <c r="L45" s="2" t="s">
        <v>0</v>
      </c>
      <c r="M45" s="2">
        <f t="shared" si="1"/>
        <v>0</v>
      </c>
      <c r="N45" s="2" t="s">
        <v>26</v>
      </c>
      <c r="O45" s="2" t="s">
        <v>84</v>
      </c>
      <c r="P45" s="2" t="s">
        <v>98</v>
      </c>
      <c r="Q45" s="2" t="s">
        <v>40</v>
      </c>
      <c r="R45" s="2"/>
      <c r="S45" s="5"/>
    </row>
    <row r="46" spans="1:19">
      <c r="A46">
        <v>44</v>
      </c>
      <c r="B46" s="2"/>
      <c r="C46" s="2" t="s">
        <v>6</v>
      </c>
      <c r="D46" s="2">
        <f t="shared" si="0"/>
        <v>0</v>
      </c>
      <c r="E46" s="19" t="s">
        <v>43</v>
      </c>
      <c r="F46" s="20" t="s">
        <v>53</v>
      </c>
      <c r="G46" s="2" t="s">
        <v>42</v>
      </c>
      <c r="H46" s="7" t="s">
        <v>67</v>
      </c>
      <c r="I46" s="5"/>
      <c r="J46">
        <v>44</v>
      </c>
      <c r="K46" s="2"/>
      <c r="L46" s="2" t="s">
        <v>7</v>
      </c>
      <c r="M46" s="2">
        <f t="shared" si="1"/>
        <v>0</v>
      </c>
      <c r="N46" s="2" t="s">
        <v>25</v>
      </c>
      <c r="O46" s="2" t="s">
        <v>73</v>
      </c>
      <c r="P46" s="2" t="s">
        <v>74</v>
      </c>
      <c r="Q46" s="2"/>
      <c r="R46" s="2"/>
      <c r="S46" s="5"/>
    </row>
    <row r="47" spans="1:19">
      <c r="A47">
        <v>45</v>
      </c>
      <c r="B47" s="2"/>
      <c r="C47" s="2" t="s">
        <v>1</v>
      </c>
      <c r="D47" s="2">
        <f t="shared" si="0"/>
        <v>0</v>
      </c>
      <c r="E47" s="19" t="s">
        <v>58</v>
      </c>
      <c r="F47" s="20" t="s">
        <v>64</v>
      </c>
      <c r="G47" s="2" t="s">
        <v>42</v>
      </c>
      <c r="H47" s="7" t="s">
        <v>67</v>
      </c>
      <c r="I47" s="5"/>
      <c r="J47" s="25"/>
      <c r="K47" s="36"/>
      <c r="L47" s="36"/>
      <c r="M47" s="36"/>
      <c r="N47" s="36"/>
      <c r="O47" s="36"/>
      <c r="P47" s="36"/>
      <c r="Q47" s="36"/>
      <c r="R47" s="36"/>
      <c r="S47" s="5"/>
    </row>
    <row r="48" spans="1:19">
      <c r="A48">
        <v>46</v>
      </c>
      <c r="B48" s="2"/>
      <c r="C48" s="2" t="s">
        <v>6</v>
      </c>
      <c r="D48" s="2">
        <f t="shared" si="0"/>
        <v>0</v>
      </c>
      <c r="E48" s="19" t="s">
        <v>58</v>
      </c>
      <c r="F48" s="20" t="s">
        <v>64</v>
      </c>
      <c r="G48" s="2" t="s">
        <v>41</v>
      </c>
      <c r="H48" s="7" t="s">
        <v>67</v>
      </c>
      <c r="I48" s="5"/>
      <c r="J48" s="25"/>
      <c r="K48" s="36"/>
      <c r="L48" s="36"/>
      <c r="M48" s="36"/>
      <c r="N48" s="36"/>
      <c r="O48" s="36"/>
      <c r="P48" s="36"/>
      <c r="Q48" s="36"/>
      <c r="R48" s="36"/>
      <c r="S48" s="5"/>
    </row>
    <row r="49" spans="1:19">
      <c r="A49">
        <v>47</v>
      </c>
      <c r="C49" s="2" t="s">
        <v>0</v>
      </c>
      <c r="D49" s="2">
        <f t="shared" si="0"/>
        <v>0</v>
      </c>
      <c r="E49" s="19" t="s">
        <v>58</v>
      </c>
      <c r="F49" s="2" t="s">
        <v>64</v>
      </c>
      <c r="G49" s="2" t="s">
        <v>42</v>
      </c>
      <c r="H49" s="7" t="s">
        <v>67</v>
      </c>
      <c r="I49" s="5"/>
      <c r="J49" s="25"/>
      <c r="K49" s="25"/>
      <c r="L49" s="36"/>
      <c r="M49" s="36"/>
      <c r="N49" s="36"/>
      <c r="O49" s="36"/>
      <c r="P49" s="36"/>
      <c r="Q49" s="36"/>
      <c r="R49" s="36"/>
      <c r="S49" s="5"/>
    </row>
    <row r="50" spans="1:1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2" spans="1:19" ht="26" customHeight="1">
      <c r="A52" s="67" t="s">
        <v>8</v>
      </c>
      <c r="B52" s="67"/>
      <c r="C52" s="67"/>
      <c r="D52" s="15">
        <f>SUM(D3:D49)</f>
        <v>0</v>
      </c>
      <c r="E52" s="16"/>
      <c r="F52" s="17" t="s">
        <v>10</v>
      </c>
      <c r="G52" s="13"/>
      <c r="H52" s="8"/>
      <c r="J52" s="64" t="s">
        <v>9</v>
      </c>
      <c r="K52" s="64"/>
      <c r="L52" s="64"/>
      <c r="M52" s="2">
        <f>SUM(M3:M51)</f>
        <v>0</v>
      </c>
      <c r="N52" s="64" t="s">
        <v>11</v>
      </c>
      <c r="O52" s="64"/>
      <c r="P52" s="64"/>
      <c r="Q52" s="13"/>
      <c r="R52" s="8"/>
    </row>
    <row r="53" spans="1:19" ht="38" customHeight="1">
      <c r="A53" s="68" t="s">
        <v>29</v>
      </c>
      <c r="B53" s="68"/>
      <c r="C53" s="68"/>
      <c r="D53" s="2">
        <f>D7+D8+D12+D15+D25+D26+D36+D42+D45+M3+M4+M19+M21+M30+M32+M38+M41</f>
        <v>0</v>
      </c>
      <c r="F53" s="12" t="s">
        <v>33</v>
      </c>
      <c r="G53" s="12"/>
      <c r="H53" s="2"/>
      <c r="J53" s="63" t="s">
        <v>31</v>
      </c>
      <c r="K53" s="63"/>
      <c r="L53" s="63"/>
      <c r="M53" s="2">
        <f>M3+M4+M7+M8+M9+M13+M17+M18+M19+M20+M21+M24+M27+M29+M30+M32+M34+M35+M36+M37+M38+M41+M42+M46</f>
        <v>0</v>
      </c>
      <c r="N53" s="63" t="s">
        <v>35</v>
      </c>
      <c r="O53" s="63"/>
      <c r="P53" s="63"/>
      <c r="Q53" s="2"/>
      <c r="R53" s="2"/>
    </row>
    <row r="54" spans="1:19" ht="48" customHeight="1">
      <c r="A54" s="63" t="s">
        <v>30</v>
      </c>
      <c r="B54" s="63"/>
      <c r="C54" s="63"/>
      <c r="D54" s="2">
        <f>D10+D19+D20+D24+D28+D29+D30+D38+D41+D44+M8+M9+M17+M18+M20+M29+M35+M36</f>
        <v>0</v>
      </c>
      <c r="F54" s="13" t="s">
        <v>34</v>
      </c>
      <c r="G54" s="13"/>
      <c r="J54" s="63" t="s">
        <v>32</v>
      </c>
      <c r="K54" s="63"/>
      <c r="L54" s="63"/>
      <c r="M54" s="2">
        <f>M5+M6+M10+M11+M12+M14+M15+M16+M22+M23+M25+M26+M28+M31+M33+M39+M40+M43+M44+M45</f>
        <v>0</v>
      </c>
      <c r="N54" s="63" t="s">
        <v>36</v>
      </c>
      <c r="O54" s="63"/>
      <c r="P54" s="63"/>
    </row>
    <row r="55" spans="1:19">
      <c r="C55" s="13"/>
      <c r="D55" s="2"/>
      <c r="E55" s="13"/>
      <c r="F55" s="13"/>
      <c r="G55" s="13"/>
      <c r="L55" s="13"/>
      <c r="M55" s="2"/>
      <c r="N55" s="13"/>
    </row>
    <row r="56" spans="1:19" ht="43" customHeight="1">
      <c r="A56" s="64" t="s">
        <v>13</v>
      </c>
      <c r="B56" s="64"/>
      <c r="C56" s="64"/>
      <c r="D56" s="14">
        <f>G52+Q52</f>
        <v>0</v>
      </c>
      <c r="E56" s="9"/>
      <c r="F56" s="9"/>
      <c r="G56" s="9"/>
      <c r="H56" s="9"/>
      <c r="J56" s="64" t="s">
        <v>12</v>
      </c>
      <c r="K56" s="64"/>
      <c r="L56" s="64"/>
      <c r="M56" s="14">
        <f>D56*10</f>
        <v>0</v>
      </c>
      <c r="N56" s="9"/>
      <c r="O56" s="9"/>
      <c r="P56" s="9"/>
      <c r="Q56" s="9"/>
      <c r="R56" s="9"/>
    </row>
  </sheetData>
  <mergeCells count="13">
    <mergeCell ref="J1:R1"/>
    <mergeCell ref="A1:H1"/>
    <mergeCell ref="A52:C52"/>
    <mergeCell ref="A53:C53"/>
    <mergeCell ref="N52:P52"/>
    <mergeCell ref="N53:P53"/>
    <mergeCell ref="N54:P54"/>
    <mergeCell ref="A54:C54"/>
    <mergeCell ref="A56:C56"/>
    <mergeCell ref="J52:L52"/>
    <mergeCell ref="J53:L53"/>
    <mergeCell ref="J54:L54"/>
    <mergeCell ref="J56:L56"/>
  </mergeCells>
  <phoneticPr fontId="5" type="noConversion"/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28" workbookViewId="0">
      <selection activeCell="R19" sqref="R19"/>
    </sheetView>
  </sheetViews>
  <sheetFormatPr baseColWidth="10" defaultRowHeight="15" x14ac:dyDescent="0"/>
  <cols>
    <col min="1" max="1" width="4.83203125" customWidth="1"/>
    <col min="2" max="2" width="5.6640625" customWidth="1"/>
    <col min="3" max="3" width="6.83203125" customWidth="1"/>
    <col min="4" max="4" width="8.1640625" customWidth="1"/>
    <col min="5" max="5" width="11.5" customWidth="1"/>
    <col min="6" max="6" width="4.5" customWidth="1"/>
    <col min="7" max="7" width="8.1640625" customWidth="1"/>
    <col min="8" max="8" width="4.33203125" customWidth="1"/>
    <col min="9" max="9" width="4.6640625" customWidth="1"/>
    <col min="10" max="10" width="7" customWidth="1"/>
    <col min="11" max="11" width="7.6640625" customWidth="1"/>
    <col min="12" max="12" width="6.33203125" customWidth="1"/>
    <col min="13" max="13" width="21.6640625" customWidth="1"/>
    <col min="14" max="14" width="6.33203125" customWidth="1"/>
    <col min="15" max="15" width="7.1640625" customWidth="1"/>
    <col min="16" max="16" width="3.83203125" customWidth="1"/>
  </cols>
  <sheetData>
    <row r="1" spans="1:16">
      <c r="A1" s="65" t="s">
        <v>14</v>
      </c>
      <c r="B1" s="65"/>
      <c r="C1" s="65"/>
      <c r="D1" s="65"/>
      <c r="H1" s="5"/>
      <c r="I1" s="65" t="s">
        <v>15</v>
      </c>
      <c r="J1" s="69"/>
      <c r="K1" s="69"/>
      <c r="L1" s="69"/>
      <c r="M1" s="2"/>
      <c r="N1" s="2"/>
      <c r="O1" s="2"/>
      <c r="P1" s="5"/>
    </row>
    <row r="2" spans="1:16">
      <c r="A2" s="6" t="s">
        <v>5</v>
      </c>
      <c r="B2" s="3" t="s">
        <v>37</v>
      </c>
      <c r="C2" s="1" t="s">
        <v>4</v>
      </c>
      <c r="D2" s="1" t="s">
        <v>2</v>
      </c>
      <c r="E2" s="3" t="s">
        <v>24</v>
      </c>
      <c r="F2" s="3" t="s">
        <v>39</v>
      </c>
      <c r="G2" s="3" t="s">
        <v>66</v>
      </c>
      <c r="H2" s="5"/>
      <c r="I2" s="6" t="s">
        <v>5</v>
      </c>
      <c r="J2" s="3" t="s">
        <v>37</v>
      </c>
      <c r="K2" s="1" t="s">
        <v>4</v>
      </c>
      <c r="L2" s="1" t="s">
        <v>2</v>
      </c>
      <c r="M2" s="18" t="s">
        <v>24</v>
      </c>
      <c r="N2" s="18" t="s">
        <v>39</v>
      </c>
      <c r="O2" s="18" t="s">
        <v>66</v>
      </c>
      <c r="P2" s="5"/>
    </row>
    <row r="3" spans="1:16">
      <c r="A3">
        <v>1</v>
      </c>
      <c r="B3" s="2"/>
      <c r="C3" s="2" t="s">
        <v>0</v>
      </c>
      <c r="D3" s="2">
        <f>IF(B3=C3,1,0)</f>
        <v>0</v>
      </c>
      <c r="E3" s="2" t="s">
        <v>112</v>
      </c>
      <c r="F3" s="2" t="s">
        <v>40</v>
      </c>
      <c r="G3" s="2"/>
      <c r="H3" s="5"/>
      <c r="I3">
        <v>1</v>
      </c>
      <c r="J3" s="2"/>
      <c r="K3" s="2" t="s">
        <v>6</v>
      </c>
      <c r="L3" s="7">
        <f>IF(J3=K3,1,0)</f>
        <v>0</v>
      </c>
      <c r="M3" s="2" t="s">
        <v>112</v>
      </c>
      <c r="N3" s="2" t="s">
        <v>40</v>
      </c>
      <c r="O3" s="24" t="s">
        <v>65</v>
      </c>
      <c r="P3" s="5"/>
    </row>
    <row r="4" spans="1:16">
      <c r="A4">
        <v>2</v>
      </c>
      <c r="B4" s="2"/>
      <c r="C4" s="2" t="s">
        <v>1</v>
      </c>
      <c r="D4" s="2">
        <f t="shared" ref="D4:D19" si="0">IF(B4=C4,1,0)</f>
        <v>0</v>
      </c>
      <c r="E4" s="2" t="s">
        <v>113</v>
      </c>
      <c r="F4" s="2" t="s">
        <v>42</v>
      </c>
      <c r="G4" s="2"/>
      <c r="H4" s="5"/>
      <c r="I4">
        <v>2</v>
      </c>
      <c r="J4" s="2"/>
      <c r="K4" s="2" t="s">
        <v>0</v>
      </c>
      <c r="L4" s="2">
        <f t="shared" ref="L4:L32" si="1">IF(J4=K4,1,0)</f>
        <v>0</v>
      </c>
      <c r="M4" s="7" t="s">
        <v>112</v>
      </c>
      <c r="N4" s="7" t="s">
        <v>40</v>
      </c>
      <c r="O4" s="2"/>
      <c r="P4" s="5"/>
    </row>
    <row r="5" spans="1:16">
      <c r="A5">
        <v>3</v>
      </c>
      <c r="B5" s="2"/>
      <c r="C5" s="2" t="s">
        <v>0</v>
      </c>
      <c r="D5" s="2">
        <f t="shared" si="0"/>
        <v>0</v>
      </c>
      <c r="E5" s="2" t="s">
        <v>112</v>
      </c>
      <c r="F5" s="2" t="s">
        <v>42</v>
      </c>
      <c r="G5" s="2"/>
      <c r="H5" s="5"/>
      <c r="I5">
        <v>3</v>
      </c>
      <c r="J5" s="2"/>
      <c r="K5" s="2" t="s">
        <v>6</v>
      </c>
      <c r="L5" s="2">
        <f t="shared" si="1"/>
        <v>0</v>
      </c>
      <c r="M5" s="2" t="s">
        <v>115</v>
      </c>
      <c r="N5" s="2" t="s">
        <v>42</v>
      </c>
      <c r="O5" s="2"/>
      <c r="P5" s="5"/>
    </row>
    <row r="6" spans="1:16">
      <c r="A6">
        <v>4</v>
      </c>
      <c r="B6" s="2"/>
      <c r="C6" s="2" t="s">
        <v>7</v>
      </c>
      <c r="D6" s="2">
        <f t="shared" si="0"/>
        <v>0</v>
      </c>
      <c r="E6" s="2" t="s">
        <v>114</v>
      </c>
      <c r="F6" s="2" t="s">
        <v>42</v>
      </c>
      <c r="G6" s="2"/>
      <c r="H6" s="5"/>
      <c r="I6">
        <v>4</v>
      </c>
      <c r="J6" s="2"/>
      <c r="K6" s="2" t="s">
        <v>6</v>
      </c>
      <c r="L6" s="2">
        <f t="shared" si="1"/>
        <v>0</v>
      </c>
      <c r="M6" s="2" t="s">
        <v>113</v>
      </c>
      <c r="N6" s="2" t="s">
        <v>42</v>
      </c>
      <c r="O6" s="2"/>
      <c r="P6" s="5"/>
    </row>
    <row r="7" spans="1:16">
      <c r="A7">
        <v>5</v>
      </c>
      <c r="B7" s="2"/>
      <c r="C7" s="2" t="s">
        <v>1</v>
      </c>
      <c r="D7" s="2">
        <f t="shared" si="0"/>
        <v>0</v>
      </c>
      <c r="E7" s="2" t="s">
        <v>112</v>
      </c>
      <c r="F7" s="2" t="s">
        <v>42</v>
      </c>
      <c r="G7" s="2"/>
      <c r="H7" s="5"/>
      <c r="I7">
        <v>5</v>
      </c>
      <c r="J7" s="2"/>
      <c r="K7" s="2" t="s">
        <v>6</v>
      </c>
      <c r="L7" s="2">
        <f t="shared" si="1"/>
        <v>0</v>
      </c>
      <c r="M7" s="2" t="s">
        <v>112</v>
      </c>
      <c r="N7" s="2" t="s">
        <v>42</v>
      </c>
      <c r="O7" s="2"/>
      <c r="P7" s="5"/>
    </row>
    <row r="8" spans="1:16">
      <c r="A8">
        <v>6</v>
      </c>
      <c r="B8" s="2"/>
      <c r="C8" s="2" t="s">
        <v>1</v>
      </c>
      <c r="D8" s="7">
        <f t="shared" si="0"/>
        <v>0</v>
      </c>
      <c r="E8" s="2" t="s">
        <v>113</v>
      </c>
      <c r="F8" s="2" t="s">
        <v>42</v>
      </c>
      <c r="G8" s="2"/>
      <c r="H8" s="5"/>
      <c r="I8">
        <v>6</v>
      </c>
      <c r="J8" s="2"/>
      <c r="K8" s="2" t="s">
        <v>7</v>
      </c>
      <c r="L8" s="2">
        <f t="shared" si="1"/>
        <v>0</v>
      </c>
      <c r="M8" s="2" t="s">
        <v>115</v>
      </c>
      <c r="N8" s="2" t="s">
        <v>40</v>
      </c>
      <c r="O8" s="2"/>
      <c r="P8" s="5"/>
    </row>
    <row r="9" spans="1:16">
      <c r="A9">
        <v>7</v>
      </c>
      <c r="B9" s="2"/>
      <c r="C9" s="2" t="s">
        <v>0</v>
      </c>
      <c r="D9" s="7">
        <f t="shared" si="0"/>
        <v>0</v>
      </c>
      <c r="E9" s="2" t="s">
        <v>112</v>
      </c>
      <c r="F9" s="2" t="s">
        <v>42</v>
      </c>
      <c r="G9" s="24" t="s">
        <v>65</v>
      </c>
      <c r="H9" s="5"/>
      <c r="I9">
        <v>7</v>
      </c>
      <c r="J9" s="2"/>
      <c r="K9" s="2" t="s">
        <v>7</v>
      </c>
      <c r="L9" s="2">
        <f t="shared" si="1"/>
        <v>0</v>
      </c>
      <c r="M9" s="2" t="s">
        <v>115</v>
      </c>
      <c r="N9" s="2" t="s">
        <v>42</v>
      </c>
      <c r="O9" s="2"/>
      <c r="P9" s="5"/>
    </row>
    <row r="10" spans="1:16">
      <c r="A10">
        <v>8</v>
      </c>
      <c r="B10" s="2"/>
      <c r="C10" s="2" t="s">
        <v>7</v>
      </c>
      <c r="D10" s="2">
        <f t="shared" si="0"/>
        <v>0</v>
      </c>
      <c r="E10" s="2" t="s">
        <v>112</v>
      </c>
      <c r="F10" s="2" t="s">
        <v>42</v>
      </c>
      <c r="G10" s="24" t="s">
        <v>65</v>
      </c>
      <c r="H10" s="5"/>
      <c r="I10">
        <v>8</v>
      </c>
      <c r="J10" s="2"/>
      <c r="K10" s="2" t="s">
        <v>7</v>
      </c>
      <c r="L10" s="2">
        <f t="shared" si="1"/>
        <v>0</v>
      </c>
      <c r="M10" s="2" t="s">
        <v>112</v>
      </c>
      <c r="N10" s="2" t="s">
        <v>42</v>
      </c>
      <c r="O10" s="2"/>
      <c r="P10" s="5"/>
    </row>
    <row r="11" spans="1:16">
      <c r="A11">
        <v>9</v>
      </c>
      <c r="B11" s="2"/>
      <c r="C11" s="2" t="s">
        <v>1</v>
      </c>
      <c r="D11" s="2">
        <f t="shared" si="0"/>
        <v>0</v>
      </c>
      <c r="E11" s="7" t="s">
        <v>112</v>
      </c>
      <c r="F11" s="7" t="s">
        <v>42</v>
      </c>
      <c r="G11" s="2"/>
      <c r="H11" s="5"/>
      <c r="I11">
        <v>9</v>
      </c>
      <c r="J11" s="2"/>
      <c r="K11" s="2" t="s">
        <v>6</v>
      </c>
      <c r="L11" s="2">
        <f t="shared" si="1"/>
        <v>0</v>
      </c>
      <c r="M11" s="2" t="s">
        <v>115</v>
      </c>
      <c r="N11" s="2" t="s">
        <v>42</v>
      </c>
      <c r="O11" s="2"/>
      <c r="P11" s="5"/>
    </row>
    <row r="12" spans="1:16">
      <c r="A12">
        <v>10</v>
      </c>
      <c r="B12" s="2"/>
      <c r="C12" s="2" t="s">
        <v>7</v>
      </c>
      <c r="D12" s="2">
        <f t="shared" si="0"/>
        <v>0</v>
      </c>
      <c r="E12" s="2" t="s">
        <v>113</v>
      </c>
      <c r="F12" s="2" t="s">
        <v>42</v>
      </c>
      <c r="G12" s="2"/>
      <c r="H12" s="5"/>
      <c r="I12">
        <v>10</v>
      </c>
      <c r="J12" s="2"/>
      <c r="K12" s="2" t="s">
        <v>1</v>
      </c>
      <c r="L12" s="2">
        <f t="shared" si="1"/>
        <v>0</v>
      </c>
      <c r="M12" s="7" t="s">
        <v>115</v>
      </c>
      <c r="N12" s="7" t="s">
        <v>42</v>
      </c>
      <c r="O12" s="2"/>
      <c r="P12" s="5"/>
    </row>
    <row r="13" spans="1:16">
      <c r="A13">
        <v>11</v>
      </c>
      <c r="B13" s="2"/>
      <c r="C13" s="2" t="s">
        <v>6</v>
      </c>
      <c r="D13" s="2">
        <f t="shared" si="0"/>
        <v>0</v>
      </c>
      <c r="E13" s="2" t="s">
        <v>113</v>
      </c>
      <c r="F13" s="2" t="s">
        <v>42</v>
      </c>
      <c r="G13" s="2"/>
      <c r="H13" s="5"/>
      <c r="I13">
        <v>11</v>
      </c>
      <c r="J13" s="2"/>
      <c r="K13" s="2" t="s">
        <v>6</v>
      </c>
      <c r="L13" s="2">
        <f t="shared" si="1"/>
        <v>0</v>
      </c>
      <c r="M13" s="2" t="s">
        <v>112</v>
      </c>
      <c r="N13" s="2" t="s">
        <v>42</v>
      </c>
      <c r="O13" s="2"/>
      <c r="P13" s="5"/>
    </row>
    <row r="14" spans="1:16">
      <c r="A14">
        <v>12</v>
      </c>
      <c r="B14" s="2"/>
      <c r="C14" s="2" t="s">
        <v>0</v>
      </c>
      <c r="D14" s="2">
        <f t="shared" si="0"/>
        <v>0</v>
      </c>
      <c r="E14" s="2" t="s">
        <v>113</v>
      </c>
      <c r="F14" s="2" t="s">
        <v>42</v>
      </c>
      <c r="G14" s="2"/>
      <c r="H14" s="5"/>
      <c r="I14">
        <v>12</v>
      </c>
      <c r="J14" s="2"/>
      <c r="K14" s="2" t="s">
        <v>1</v>
      </c>
      <c r="L14" s="2">
        <f t="shared" si="1"/>
        <v>0</v>
      </c>
      <c r="M14" s="2" t="s">
        <v>115</v>
      </c>
      <c r="N14" s="2" t="s">
        <v>42</v>
      </c>
      <c r="O14" s="2"/>
      <c r="P14" s="5"/>
    </row>
    <row r="15" spans="1:16">
      <c r="A15">
        <v>13</v>
      </c>
      <c r="B15" s="2"/>
      <c r="C15" s="2" t="s">
        <v>7</v>
      </c>
      <c r="D15" s="2">
        <f t="shared" si="0"/>
        <v>0</v>
      </c>
      <c r="E15" s="2" t="s">
        <v>113</v>
      </c>
      <c r="F15" s="2" t="s">
        <v>41</v>
      </c>
      <c r="G15" s="2"/>
      <c r="H15" s="5"/>
      <c r="I15">
        <v>13</v>
      </c>
      <c r="J15" s="2"/>
      <c r="K15" s="2" t="s">
        <v>1</v>
      </c>
      <c r="L15" s="2">
        <f t="shared" si="1"/>
        <v>0</v>
      </c>
      <c r="M15" s="7" t="s">
        <v>115</v>
      </c>
      <c r="N15" s="7" t="s">
        <v>42</v>
      </c>
      <c r="O15" s="24" t="s">
        <v>65</v>
      </c>
      <c r="P15" s="5"/>
    </row>
    <row r="16" spans="1:16">
      <c r="A16">
        <v>14</v>
      </c>
      <c r="B16" s="2"/>
      <c r="C16" s="2">
        <v>300</v>
      </c>
      <c r="D16" s="2">
        <f t="shared" si="0"/>
        <v>0</v>
      </c>
      <c r="E16" s="2" t="s">
        <v>112</v>
      </c>
      <c r="F16" s="2" t="s">
        <v>40</v>
      </c>
      <c r="G16" s="2"/>
      <c r="H16" s="5"/>
      <c r="I16">
        <v>14</v>
      </c>
      <c r="J16" s="2"/>
      <c r="K16" s="2" t="s">
        <v>1</v>
      </c>
      <c r="L16" s="2">
        <f t="shared" si="1"/>
        <v>0</v>
      </c>
      <c r="M16" s="7" t="s">
        <v>115</v>
      </c>
      <c r="N16" s="7" t="s">
        <v>42</v>
      </c>
      <c r="O16" s="24" t="s">
        <v>65</v>
      </c>
      <c r="P16" s="5"/>
    </row>
    <row r="17" spans="1:16">
      <c r="A17">
        <v>15</v>
      </c>
      <c r="B17" s="2"/>
      <c r="C17" s="2">
        <v>2</v>
      </c>
      <c r="D17" s="2">
        <f t="shared" si="0"/>
        <v>0</v>
      </c>
      <c r="E17" s="2" t="s">
        <v>112</v>
      </c>
      <c r="F17" s="2" t="s">
        <v>42</v>
      </c>
      <c r="G17" s="2"/>
      <c r="H17" s="5"/>
      <c r="I17">
        <v>15</v>
      </c>
      <c r="J17" s="2"/>
      <c r="K17" s="2" t="s">
        <v>1</v>
      </c>
      <c r="L17" s="2">
        <f t="shared" si="1"/>
        <v>0</v>
      </c>
      <c r="M17" s="7" t="s">
        <v>115</v>
      </c>
      <c r="N17" s="7" t="s">
        <v>41</v>
      </c>
      <c r="O17" s="24" t="s">
        <v>65</v>
      </c>
      <c r="P17" s="5"/>
    </row>
    <row r="18" spans="1:16">
      <c r="A18">
        <v>16</v>
      </c>
      <c r="B18" s="2"/>
      <c r="C18" s="2">
        <v>9</v>
      </c>
      <c r="D18" s="2">
        <f t="shared" si="0"/>
        <v>0</v>
      </c>
      <c r="E18" s="2" t="s">
        <v>113</v>
      </c>
      <c r="F18" s="2" t="s">
        <v>42</v>
      </c>
      <c r="G18" s="2"/>
      <c r="H18" s="5"/>
      <c r="I18">
        <v>16</v>
      </c>
      <c r="J18" s="2"/>
      <c r="K18" s="2" t="s">
        <v>6</v>
      </c>
      <c r="L18" s="2">
        <f t="shared" si="1"/>
        <v>0</v>
      </c>
      <c r="M18" s="24" t="s">
        <v>115</v>
      </c>
      <c r="N18" s="24" t="s">
        <v>41</v>
      </c>
      <c r="O18" s="24" t="s">
        <v>65</v>
      </c>
      <c r="P18" s="5"/>
    </row>
    <row r="19" spans="1:16">
      <c r="A19">
        <v>17</v>
      </c>
      <c r="B19" s="2"/>
      <c r="C19" s="2">
        <v>4</v>
      </c>
      <c r="D19" s="2">
        <f t="shared" si="0"/>
        <v>0</v>
      </c>
      <c r="E19" s="2" t="s">
        <v>113</v>
      </c>
      <c r="F19" s="2" t="s">
        <v>41</v>
      </c>
      <c r="G19" s="2"/>
      <c r="H19" s="5"/>
      <c r="I19">
        <v>17</v>
      </c>
      <c r="J19" s="2"/>
      <c r="K19" s="2" t="s">
        <v>6</v>
      </c>
      <c r="L19" s="2">
        <f t="shared" si="1"/>
        <v>0</v>
      </c>
      <c r="M19" s="24" t="s">
        <v>115</v>
      </c>
      <c r="N19" s="24" t="s">
        <v>42</v>
      </c>
      <c r="O19" s="7" t="s">
        <v>67</v>
      </c>
      <c r="P19" s="5"/>
    </row>
    <row r="20" spans="1:16">
      <c r="A20" s="25"/>
      <c r="B20" s="36"/>
      <c r="C20" s="36"/>
      <c r="D20" s="36"/>
      <c r="E20" s="36"/>
      <c r="F20" s="36"/>
      <c r="G20" s="36"/>
      <c r="H20" s="5"/>
      <c r="I20">
        <v>18</v>
      </c>
      <c r="J20" s="2"/>
      <c r="K20" s="2" t="s">
        <v>6</v>
      </c>
      <c r="L20" s="2">
        <f t="shared" si="1"/>
        <v>0</v>
      </c>
      <c r="M20" s="2" t="s">
        <v>113</v>
      </c>
      <c r="N20" s="2" t="s">
        <v>42</v>
      </c>
      <c r="O20" s="2"/>
      <c r="P20" s="5"/>
    </row>
    <row r="21" spans="1:16">
      <c r="A21" s="25"/>
      <c r="B21" s="36"/>
      <c r="C21" s="36"/>
      <c r="D21" s="36"/>
      <c r="E21" s="36"/>
      <c r="F21" s="36"/>
      <c r="G21" s="36"/>
      <c r="H21" s="5"/>
      <c r="I21">
        <v>19</v>
      </c>
      <c r="J21" s="2"/>
      <c r="K21" s="2" t="s">
        <v>0</v>
      </c>
      <c r="L21" s="2">
        <f t="shared" si="1"/>
        <v>0</v>
      </c>
      <c r="M21" s="2" t="s">
        <v>115</v>
      </c>
      <c r="N21" s="2" t="s">
        <v>41</v>
      </c>
      <c r="O21" s="7" t="s">
        <v>67</v>
      </c>
      <c r="P21" s="5"/>
    </row>
    <row r="22" spans="1:16">
      <c r="A22" s="25"/>
      <c r="B22" s="36"/>
      <c r="C22" s="36"/>
      <c r="D22" s="36"/>
      <c r="E22" s="36"/>
      <c r="F22" s="36"/>
      <c r="G22" s="36"/>
      <c r="H22" s="5"/>
      <c r="I22">
        <v>20</v>
      </c>
      <c r="J22" s="2"/>
      <c r="K22" s="2" t="s">
        <v>6</v>
      </c>
      <c r="L22" s="2">
        <f t="shared" si="1"/>
        <v>0</v>
      </c>
      <c r="M22" s="2" t="s">
        <v>115</v>
      </c>
      <c r="N22" s="2" t="s">
        <v>42</v>
      </c>
      <c r="O22" s="2"/>
      <c r="P22" s="5"/>
    </row>
    <row r="23" spans="1:16">
      <c r="A23" s="25"/>
      <c r="B23" s="36"/>
      <c r="C23" s="36"/>
      <c r="D23" s="36"/>
      <c r="E23" s="36"/>
      <c r="F23" s="36"/>
      <c r="G23" s="36"/>
      <c r="H23" s="5"/>
      <c r="I23">
        <v>21</v>
      </c>
      <c r="J23" s="2"/>
      <c r="K23" s="2" t="s">
        <v>6</v>
      </c>
      <c r="L23" s="2">
        <f t="shared" si="1"/>
        <v>0</v>
      </c>
      <c r="M23" s="2" t="s">
        <v>113</v>
      </c>
      <c r="N23" s="2" t="s">
        <v>41</v>
      </c>
      <c r="O23" s="2"/>
      <c r="P23" s="5"/>
    </row>
    <row r="24" spans="1:16">
      <c r="A24" s="25"/>
      <c r="B24" s="36"/>
      <c r="C24" s="36"/>
      <c r="D24" s="36"/>
      <c r="E24" s="36"/>
      <c r="F24" s="36"/>
      <c r="G24" s="36"/>
      <c r="H24" s="5"/>
      <c r="I24">
        <v>22</v>
      </c>
      <c r="J24" s="2"/>
      <c r="K24" s="2" t="s">
        <v>1</v>
      </c>
      <c r="L24" s="2">
        <f t="shared" si="1"/>
        <v>0</v>
      </c>
      <c r="M24" s="2" t="s">
        <v>115</v>
      </c>
      <c r="N24" s="2" t="s">
        <v>41</v>
      </c>
      <c r="O24" s="7" t="s">
        <v>67</v>
      </c>
      <c r="P24" s="5"/>
    </row>
    <row r="25" spans="1:16">
      <c r="A25" s="25"/>
      <c r="B25" s="36"/>
      <c r="C25" s="36"/>
      <c r="D25" s="36"/>
      <c r="E25" s="36"/>
      <c r="F25" s="36"/>
      <c r="G25" s="36"/>
      <c r="H25" s="5"/>
      <c r="I25">
        <v>23</v>
      </c>
      <c r="J25" s="2"/>
      <c r="K25" s="2" t="s">
        <v>7</v>
      </c>
      <c r="L25" s="2">
        <f t="shared" si="1"/>
        <v>0</v>
      </c>
      <c r="M25" s="2" t="s">
        <v>115</v>
      </c>
      <c r="N25" s="2" t="s">
        <v>41</v>
      </c>
      <c r="O25" s="7" t="s">
        <v>67</v>
      </c>
      <c r="P25" s="5"/>
    </row>
    <row r="26" spans="1:16">
      <c r="A26" s="25"/>
      <c r="B26" s="36"/>
      <c r="C26" s="36"/>
      <c r="D26" s="36"/>
      <c r="E26" s="36"/>
      <c r="F26" s="36"/>
      <c r="G26" s="36"/>
      <c r="H26" s="5"/>
      <c r="I26">
        <v>24</v>
      </c>
      <c r="J26" s="2"/>
      <c r="K26" s="2" t="s">
        <v>0</v>
      </c>
      <c r="L26" s="2">
        <f t="shared" si="1"/>
        <v>0</v>
      </c>
      <c r="M26" s="2" t="s">
        <v>112</v>
      </c>
      <c r="N26" s="2" t="s">
        <v>42</v>
      </c>
      <c r="O26" s="7" t="s">
        <v>67</v>
      </c>
      <c r="P26" s="5"/>
    </row>
    <row r="27" spans="1:16">
      <c r="A27" s="25"/>
      <c r="B27" s="36"/>
      <c r="C27" s="36"/>
      <c r="D27" s="36"/>
      <c r="E27" s="36"/>
      <c r="F27" s="36"/>
      <c r="G27" s="36"/>
      <c r="H27" s="5"/>
      <c r="I27">
        <v>25</v>
      </c>
      <c r="J27" s="2"/>
      <c r="K27" s="2" t="s">
        <v>0</v>
      </c>
      <c r="L27" s="2">
        <f t="shared" si="1"/>
        <v>0</v>
      </c>
      <c r="M27" s="2" t="s">
        <v>113</v>
      </c>
      <c r="N27" s="2" t="s">
        <v>41</v>
      </c>
      <c r="O27" s="2"/>
      <c r="P27" s="5"/>
    </row>
    <row r="28" spans="1:16">
      <c r="A28" s="25"/>
      <c r="B28" s="36"/>
      <c r="C28" s="36"/>
      <c r="D28" s="36"/>
      <c r="E28" s="36"/>
      <c r="F28" s="36"/>
      <c r="G28" s="36"/>
      <c r="H28" s="5"/>
      <c r="I28">
        <v>26</v>
      </c>
      <c r="J28" s="2"/>
      <c r="K28" s="2" t="s">
        <v>7</v>
      </c>
      <c r="L28" s="2">
        <f t="shared" si="1"/>
        <v>0</v>
      </c>
      <c r="M28" s="2" t="s">
        <v>114</v>
      </c>
      <c r="N28" s="2" t="s">
        <v>41</v>
      </c>
      <c r="O28" s="2"/>
      <c r="P28" s="5"/>
    </row>
    <row r="29" spans="1:16">
      <c r="A29" s="25"/>
      <c r="B29" s="36"/>
      <c r="C29" s="36"/>
      <c r="D29" s="36"/>
      <c r="E29" s="36"/>
      <c r="F29" s="36"/>
      <c r="G29" s="36"/>
      <c r="H29" s="5"/>
      <c r="I29">
        <v>27</v>
      </c>
      <c r="J29" s="2"/>
      <c r="K29" s="2" t="s">
        <v>0</v>
      </c>
      <c r="L29" s="2">
        <f t="shared" si="1"/>
        <v>0</v>
      </c>
      <c r="M29" s="2" t="s">
        <v>112</v>
      </c>
      <c r="N29" s="2" t="s">
        <v>41</v>
      </c>
      <c r="O29" s="2"/>
      <c r="P29" s="5"/>
    </row>
    <row r="30" spans="1:16">
      <c r="A30" s="25"/>
      <c r="B30" s="36"/>
      <c r="C30" s="36"/>
      <c r="D30" s="36"/>
      <c r="E30" s="36"/>
      <c r="F30" s="36"/>
      <c r="G30" s="36"/>
      <c r="H30" s="5"/>
      <c r="I30">
        <v>28</v>
      </c>
      <c r="J30" s="2"/>
      <c r="K30" s="2">
        <v>6</v>
      </c>
      <c r="L30" s="2">
        <f t="shared" si="1"/>
        <v>0</v>
      </c>
      <c r="M30" s="2" t="s">
        <v>113</v>
      </c>
      <c r="N30" s="2" t="s">
        <v>42</v>
      </c>
      <c r="O30" s="2"/>
      <c r="P30" s="5"/>
    </row>
    <row r="31" spans="1:16">
      <c r="A31" s="25"/>
      <c r="B31" s="36"/>
      <c r="C31" s="36"/>
      <c r="D31" s="36"/>
      <c r="E31" s="36"/>
      <c r="F31" s="36"/>
      <c r="G31" s="36"/>
      <c r="H31" s="5"/>
      <c r="I31">
        <v>29</v>
      </c>
      <c r="J31" s="2"/>
      <c r="K31" s="2">
        <v>9</v>
      </c>
      <c r="L31" s="2">
        <f t="shared" si="1"/>
        <v>0</v>
      </c>
      <c r="M31" s="2" t="s">
        <v>112</v>
      </c>
      <c r="N31" s="2" t="s">
        <v>41</v>
      </c>
      <c r="O31" s="2"/>
      <c r="P31" s="5"/>
    </row>
    <row r="32" spans="1:16">
      <c r="A32" s="25"/>
      <c r="B32" s="36"/>
      <c r="C32" s="36"/>
      <c r="D32" s="36"/>
      <c r="E32" s="36"/>
      <c r="F32" s="36"/>
      <c r="G32" s="36"/>
      <c r="H32" s="5"/>
      <c r="I32">
        <v>30</v>
      </c>
      <c r="J32" s="2"/>
      <c r="K32" s="2">
        <v>510</v>
      </c>
      <c r="L32" s="7">
        <f t="shared" si="1"/>
        <v>0</v>
      </c>
      <c r="M32" s="2" t="s">
        <v>113</v>
      </c>
      <c r="N32" s="2" t="s">
        <v>41</v>
      </c>
      <c r="O32" s="7" t="s">
        <v>67</v>
      </c>
      <c r="P32" s="5"/>
    </row>
    <row r="33" spans="1:16">
      <c r="A33" s="25"/>
      <c r="B33" s="36"/>
      <c r="C33" s="36"/>
      <c r="D33" s="36"/>
      <c r="E33" s="36"/>
      <c r="F33" s="36"/>
      <c r="G33" s="36"/>
      <c r="H33" s="5"/>
      <c r="I33">
        <v>31</v>
      </c>
      <c r="J33" s="2"/>
      <c r="K33" s="2">
        <v>10.199999999999999</v>
      </c>
      <c r="L33" s="7">
        <f>IF(J33=K33,1,0)</f>
        <v>0</v>
      </c>
      <c r="M33" s="2" t="s">
        <v>113</v>
      </c>
      <c r="N33" s="2" t="s">
        <v>41</v>
      </c>
      <c r="O33" s="7" t="s">
        <v>67</v>
      </c>
      <c r="P33" s="5"/>
    </row>
    <row r="34" spans="1:16">
      <c r="A34" s="25"/>
      <c r="B34" s="25"/>
      <c r="C34" s="36"/>
      <c r="D34" s="36"/>
      <c r="E34" s="36"/>
      <c r="F34" s="36"/>
      <c r="G34" s="36"/>
      <c r="H34" s="5"/>
      <c r="J34" t="s">
        <v>110</v>
      </c>
      <c r="K34" s="2" t="s">
        <v>111</v>
      </c>
      <c r="L34" s="2"/>
      <c r="M34" s="2"/>
      <c r="N34" s="2"/>
      <c r="O34" s="2"/>
      <c r="P34" s="5"/>
    </row>
    <row r="35" spans="1:1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7" spans="1:16" ht="43" customHeight="1">
      <c r="A37" s="71" t="s">
        <v>17</v>
      </c>
      <c r="B37" s="71"/>
      <c r="C37" s="71"/>
      <c r="D37" s="8">
        <f>SUM(D3:D19)</f>
        <v>0</v>
      </c>
      <c r="E37" s="8"/>
      <c r="F37" s="8"/>
      <c r="G37" s="8"/>
      <c r="I37" s="70" t="s">
        <v>18</v>
      </c>
      <c r="J37" s="70"/>
      <c r="K37" s="70"/>
      <c r="L37" s="8">
        <f>SUM(L3:L33)</f>
        <v>0</v>
      </c>
      <c r="M37" s="8"/>
      <c r="N37" s="8"/>
      <c r="O37" s="8"/>
    </row>
    <row r="39" spans="1:16" ht="55" customHeight="1">
      <c r="A39" s="72" t="s">
        <v>20</v>
      </c>
      <c r="B39" s="72"/>
      <c r="C39" s="72"/>
      <c r="D39" s="14">
        <f>D37+L37</f>
        <v>0</v>
      </c>
      <c r="E39" s="9"/>
      <c r="F39" s="9"/>
      <c r="G39" s="9"/>
      <c r="I39" s="72" t="s">
        <v>21</v>
      </c>
      <c r="J39" s="72"/>
      <c r="K39" s="72"/>
      <c r="L39" s="14">
        <f>D39*10+Q46</f>
        <v>0</v>
      </c>
      <c r="M39" s="9"/>
      <c r="N39" s="9"/>
      <c r="O39" s="9"/>
    </row>
  </sheetData>
  <mergeCells count="6">
    <mergeCell ref="A1:D1"/>
    <mergeCell ref="I1:L1"/>
    <mergeCell ref="I37:K37"/>
    <mergeCell ref="A37:C37"/>
    <mergeCell ref="I39:K39"/>
    <mergeCell ref="A39:C39"/>
  </mergeCells>
  <phoneticPr fontId="5" type="noConversion"/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B31" sqref="B31"/>
    </sheetView>
  </sheetViews>
  <sheetFormatPr baseColWidth="10" defaultRowHeight="15" x14ac:dyDescent="0"/>
  <cols>
    <col min="1" max="1" width="35.1640625" customWidth="1"/>
    <col min="2" max="2" width="23.33203125" customWidth="1"/>
    <col min="3" max="3" width="19.5" customWidth="1"/>
  </cols>
  <sheetData>
    <row r="2" spans="1:3" ht="72">
      <c r="A2" s="11" t="s">
        <v>22</v>
      </c>
      <c r="B2" s="11" t="s">
        <v>19</v>
      </c>
      <c r="C2" s="11" t="s">
        <v>23</v>
      </c>
    </row>
    <row r="3" spans="1:3" ht="16" customHeight="1">
      <c r="A3" s="10">
        <f>'Reading Writing &amp; Language'!M56</f>
        <v>0</v>
      </c>
      <c r="B3" s="10">
        <f>'Math '!L39</f>
        <v>0</v>
      </c>
      <c r="C3" s="10">
        <f>A3+B3</f>
        <v>0</v>
      </c>
    </row>
    <row r="4" spans="1:3">
      <c r="A4" s="25"/>
      <c r="B4" s="25"/>
      <c r="C4" s="25"/>
    </row>
    <row r="5" spans="1:3" ht="18">
      <c r="A5" s="27" t="s">
        <v>99</v>
      </c>
      <c r="B5" s="4" t="s">
        <v>104</v>
      </c>
      <c r="C5" s="25"/>
    </row>
    <row r="6" spans="1:3">
      <c r="A6" t="s">
        <v>100</v>
      </c>
      <c r="B6" s="8">
        <f>'Reading Writing &amp; Language'!D12+'Reading Writing &amp; Language'!D13+'Reading Writing &amp; Language'!D14+'Reading Writing &amp; Language'!D16+'Reading Writing &amp; Language'!D17+'Reading Writing &amp; Language'!D18+'Reading Writing &amp; Language'!D19+'Reading Writing &amp; Language'!D20+'Reading Writing &amp; Language'!D21+'Reading Writing &amp; Language'!D31+'Reading Writing &amp; Language'!D32+'Reading Writing &amp; Language'!D33+'Reading Writing &amp; Language'!D34+'Reading Writing &amp; Language'!D35+'Reading Writing &amp; Language'!D36+'Reading Writing &amp; Language'!D37+'Reading Writing &amp; Language'!D38+'Reading Writing &amp; Language'!D39</f>
        <v>0</v>
      </c>
      <c r="C6" s="25"/>
    </row>
    <row r="7" spans="1:3">
      <c r="A7" t="s">
        <v>101</v>
      </c>
      <c r="B7" s="8">
        <f>'Reading Writing &amp; Language'!M27+'Reading Writing &amp; Language'!M29+'Reading Writing &amp; Language'!M30+'Reading Writing &amp; Language'!M32+'Reading Writing &amp; Language'!M34+'Reading Writing &amp; Language'!M35</f>
        <v>0</v>
      </c>
      <c r="C7" s="25"/>
    </row>
    <row r="8" spans="1:3">
      <c r="A8" t="s">
        <v>102</v>
      </c>
      <c r="B8" s="8">
        <f>'Math '!D9+'Math '!D10</f>
        <v>0</v>
      </c>
      <c r="C8" s="25"/>
    </row>
    <row r="9" spans="1:3">
      <c r="A9" t="s">
        <v>103</v>
      </c>
      <c r="B9" s="8">
        <f>'Math '!L3+'Math '!L15+'Math '!L16+'Math '!L17+'Math '!L18</f>
        <v>0</v>
      </c>
      <c r="C9" s="25"/>
    </row>
    <row r="10" spans="1:3">
      <c r="A10" t="s">
        <v>105</v>
      </c>
      <c r="B10" s="4">
        <f>SUM(B6:B9)</f>
        <v>0</v>
      </c>
      <c r="C10" s="25"/>
    </row>
    <row r="11" spans="1:3" ht="36">
      <c r="A11" s="26" t="s">
        <v>106</v>
      </c>
      <c r="C11" s="25"/>
    </row>
    <row r="12" spans="1:3">
      <c r="A12" s="25"/>
      <c r="B12" s="25"/>
      <c r="C12" s="25"/>
    </row>
    <row r="13" spans="1:3">
      <c r="A13" s="28" t="s">
        <v>107</v>
      </c>
      <c r="B13" s="4" t="s">
        <v>104</v>
      </c>
      <c r="C13" s="25"/>
    </row>
    <row r="14" spans="1:3">
      <c r="A14" t="s">
        <v>100</v>
      </c>
      <c r="B14" s="8">
        <f>'Reading Writing &amp; Language'!D22+'Reading Writing &amp; Language'!D23+'Reading Writing &amp; Language'!D24+'Reading Writing &amp; Language'!D25+'Reading Writing &amp; Language'!D26+'Reading Writing &amp; Language'!D27+'Reading Writing &amp; Language'!D28+'Reading Writing &amp; Language'!D29+'Reading Writing &amp; Language'!D30+'Reading Writing &amp; Language'!D40+'Reading Writing &amp; Language'!D41+'Reading Writing &amp; Language'!D42+'Reading Writing &amp; Language'!D43+'Reading Writing &amp; Language'!D44+'Reading Writing &amp; Language'!D45+'Reading Writing &amp; Language'!D46+'Reading Writing &amp; Language'!D47+'Reading Writing &amp; Language'!D48+'Reading Writing &amp; Language'!D49</f>
        <v>0</v>
      </c>
      <c r="C14" s="25"/>
    </row>
    <row r="15" spans="1:3">
      <c r="A15" t="s">
        <v>101</v>
      </c>
      <c r="B15" s="7">
        <f>'Reading Writing &amp; Language'!M17+'Reading Writing &amp; Language'!M18+'Reading Writing &amp; Language'!M19+'Reading Writing &amp; Language'!M20+'Reading Writing &amp; Language'!M21+'Reading Writing &amp; Language'!M24</f>
        <v>0</v>
      </c>
      <c r="C15" s="25"/>
    </row>
    <row r="16" spans="1:3">
      <c r="A16" t="s">
        <v>102</v>
      </c>
      <c r="B16" s="7" t="s">
        <v>109</v>
      </c>
      <c r="C16" s="25"/>
    </row>
    <row r="17" spans="1:3">
      <c r="A17" t="s">
        <v>103</v>
      </c>
      <c r="B17" s="7">
        <f>'Math '!L19+'Math '!L21+'Math '!L24+'Math '!L25+'Math '!L26+'Math '!L32+'Math '!L33</f>
        <v>0</v>
      </c>
      <c r="C17" s="25"/>
    </row>
    <row r="18" spans="1:3">
      <c r="A18" t="s">
        <v>105</v>
      </c>
      <c r="B18" s="4">
        <f>B14+B15+B17</f>
        <v>0</v>
      </c>
      <c r="C18" s="25"/>
    </row>
    <row r="19" spans="1:3" ht="18">
      <c r="A19" s="26" t="s">
        <v>108</v>
      </c>
      <c r="C19" s="2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C36" sqref="C36"/>
    </sheetView>
  </sheetViews>
  <sheetFormatPr baseColWidth="10" defaultRowHeight="15" x14ac:dyDescent="0"/>
  <cols>
    <col min="1" max="2" width="7.33203125" customWidth="1"/>
    <col min="3" max="3" width="10.5" customWidth="1"/>
    <col min="4" max="4" width="7" customWidth="1"/>
    <col min="5" max="5" width="5" customWidth="1"/>
    <col min="6" max="6" width="5.1640625" customWidth="1"/>
    <col min="7" max="7" width="5.5" customWidth="1"/>
    <col min="8" max="8" width="5.33203125" customWidth="1"/>
    <col min="9" max="9" width="4.83203125" customWidth="1"/>
    <col min="10" max="10" width="5" customWidth="1"/>
    <col min="11" max="11" width="5.33203125" customWidth="1"/>
    <col min="12" max="12" width="5.83203125" customWidth="1"/>
    <col min="13" max="13" width="5" customWidth="1"/>
  </cols>
  <sheetData>
    <row r="1" spans="1:13" ht="54">
      <c r="A1" s="35" t="s">
        <v>126</v>
      </c>
      <c r="B1" s="23" t="s">
        <v>116</v>
      </c>
      <c r="C1" s="23" t="s">
        <v>117</v>
      </c>
      <c r="D1" s="23" t="s">
        <v>118</v>
      </c>
      <c r="E1" s="55" t="s">
        <v>112</v>
      </c>
      <c r="F1" s="56" t="s">
        <v>119</v>
      </c>
      <c r="G1" s="56" t="s">
        <v>113</v>
      </c>
      <c r="H1" s="56" t="s">
        <v>120</v>
      </c>
      <c r="I1" s="56" t="s">
        <v>121</v>
      </c>
      <c r="J1" s="56" t="s">
        <v>122</v>
      </c>
      <c r="K1" s="57" t="s">
        <v>123</v>
      </c>
      <c r="L1" s="29" t="s">
        <v>124</v>
      </c>
      <c r="M1" s="29" t="s">
        <v>125</v>
      </c>
    </row>
    <row r="2" spans="1:13" ht="18">
      <c r="A2" s="32">
        <v>0</v>
      </c>
      <c r="B2" s="37">
        <v>8</v>
      </c>
      <c r="C2" s="37">
        <v>8</v>
      </c>
      <c r="D2" s="42">
        <v>160</v>
      </c>
      <c r="E2" s="46">
        <v>1</v>
      </c>
      <c r="F2" s="47">
        <v>1</v>
      </c>
      <c r="G2" s="47">
        <v>1</v>
      </c>
      <c r="H2" s="47">
        <v>1</v>
      </c>
      <c r="I2" s="47">
        <v>1</v>
      </c>
      <c r="J2" s="47">
        <v>1</v>
      </c>
      <c r="K2" s="54">
        <v>1</v>
      </c>
      <c r="L2" s="23">
        <v>8</v>
      </c>
      <c r="M2" s="23">
        <v>8</v>
      </c>
    </row>
    <row r="3" spans="1:13" ht="18">
      <c r="A3" s="33">
        <v>1</v>
      </c>
      <c r="B3" s="38">
        <v>9</v>
      </c>
      <c r="C3" s="38">
        <v>9</v>
      </c>
      <c r="D3" s="43">
        <v>190</v>
      </c>
      <c r="E3" s="44">
        <v>3</v>
      </c>
      <c r="F3" s="45">
        <v>3</v>
      </c>
      <c r="G3" s="45">
        <v>5</v>
      </c>
      <c r="H3" s="45">
        <v>2</v>
      </c>
      <c r="I3" s="45">
        <v>2</v>
      </c>
      <c r="J3" s="45">
        <v>2</v>
      </c>
      <c r="K3" s="53">
        <v>2</v>
      </c>
      <c r="L3" s="29">
        <v>9</v>
      </c>
      <c r="M3" s="29">
        <v>12</v>
      </c>
    </row>
    <row r="4" spans="1:13" ht="18">
      <c r="A4" s="33">
        <v>2</v>
      </c>
      <c r="B4" s="37">
        <v>10</v>
      </c>
      <c r="C4" s="37">
        <v>10</v>
      </c>
      <c r="D4" s="42">
        <v>210</v>
      </c>
      <c r="E4" s="46">
        <v>4</v>
      </c>
      <c r="F4" s="47">
        <v>4</v>
      </c>
      <c r="G4" s="47">
        <v>7</v>
      </c>
      <c r="H4" s="47">
        <v>3</v>
      </c>
      <c r="I4" s="47">
        <v>3</v>
      </c>
      <c r="J4" s="47">
        <v>3</v>
      </c>
      <c r="K4" s="54">
        <v>3</v>
      </c>
      <c r="L4" s="23">
        <v>11</v>
      </c>
      <c r="M4" s="23">
        <v>15</v>
      </c>
    </row>
    <row r="5" spans="1:13" ht="18">
      <c r="A5" s="33">
        <v>3</v>
      </c>
      <c r="B5" s="38">
        <v>11</v>
      </c>
      <c r="C5" s="38">
        <v>11</v>
      </c>
      <c r="D5" s="43">
        <v>240</v>
      </c>
      <c r="E5" s="44">
        <v>5</v>
      </c>
      <c r="F5" s="45">
        <v>5</v>
      </c>
      <c r="G5" s="45">
        <v>8</v>
      </c>
      <c r="H5" s="45">
        <v>4</v>
      </c>
      <c r="I5" s="45">
        <v>3</v>
      </c>
      <c r="J5" s="45">
        <v>3</v>
      </c>
      <c r="K5" s="53">
        <v>4</v>
      </c>
      <c r="L5" s="29">
        <v>12</v>
      </c>
      <c r="M5" s="29">
        <v>16</v>
      </c>
    </row>
    <row r="6" spans="1:13" ht="18">
      <c r="A6" s="33">
        <v>4</v>
      </c>
      <c r="B6" s="37">
        <v>12</v>
      </c>
      <c r="C6" s="37">
        <v>12</v>
      </c>
      <c r="D6" s="42">
        <v>270</v>
      </c>
      <c r="E6" s="46">
        <v>6</v>
      </c>
      <c r="F6" s="47">
        <v>6</v>
      </c>
      <c r="G6" s="47">
        <v>9</v>
      </c>
      <c r="H6" s="47">
        <v>4</v>
      </c>
      <c r="I6" s="47">
        <v>4</v>
      </c>
      <c r="J6" s="47">
        <v>4</v>
      </c>
      <c r="K6" s="54">
        <v>5</v>
      </c>
      <c r="L6" s="23">
        <v>14</v>
      </c>
      <c r="M6" s="23">
        <v>17</v>
      </c>
    </row>
    <row r="7" spans="1:13" ht="18">
      <c r="A7" s="33">
        <v>5</v>
      </c>
      <c r="B7" s="38">
        <v>14</v>
      </c>
      <c r="C7" s="38">
        <v>13</v>
      </c>
      <c r="D7" s="43">
        <v>290</v>
      </c>
      <c r="E7" s="44">
        <v>7</v>
      </c>
      <c r="F7" s="45">
        <v>7</v>
      </c>
      <c r="G7" s="45">
        <v>10</v>
      </c>
      <c r="H7" s="45">
        <v>5</v>
      </c>
      <c r="I7" s="45">
        <v>4</v>
      </c>
      <c r="J7" s="45">
        <v>5</v>
      </c>
      <c r="K7" s="53">
        <v>6</v>
      </c>
      <c r="L7" s="29">
        <v>15</v>
      </c>
      <c r="M7" s="29">
        <v>18</v>
      </c>
    </row>
    <row r="8" spans="1:13" ht="18">
      <c r="A8" s="33">
        <v>6</v>
      </c>
      <c r="B8" s="37">
        <v>15</v>
      </c>
      <c r="C8" s="37">
        <v>14</v>
      </c>
      <c r="D8" s="42">
        <v>320</v>
      </c>
      <c r="E8" s="46">
        <v>8</v>
      </c>
      <c r="F8" s="47">
        <v>8</v>
      </c>
      <c r="G8" s="47">
        <v>11</v>
      </c>
      <c r="H8" s="48">
        <v>6</v>
      </c>
      <c r="I8" s="47">
        <v>5</v>
      </c>
      <c r="J8" s="47">
        <v>6</v>
      </c>
      <c r="K8" s="54">
        <v>7</v>
      </c>
      <c r="L8" s="23">
        <v>16</v>
      </c>
      <c r="M8" s="23">
        <v>18</v>
      </c>
    </row>
    <row r="9" spans="1:13" ht="18">
      <c r="A9" s="33">
        <v>7</v>
      </c>
      <c r="B9" s="38">
        <v>16</v>
      </c>
      <c r="C9" s="38">
        <v>14</v>
      </c>
      <c r="D9" s="43">
        <v>340</v>
      </c>
      <c r="E9" s="44">
        <v>8</v>
      </c>
      <c r="F9" s="45">
        <v>8</v>
      </c>
      <c r="G9" s="45">
        <v>12</v>
      </c>
      <c r="H9" s="45">
        <v>6</v>
      </c>
      <c r="I9" s="45">
        <v>6</v>
      </c>
      <c r="J9" s="45">
        <v>6</v>
      </c>
      <c r="K9" s="53">
        <v>8</v>
      </c>
      <c r="L9" s="29">
        <v>17</v>
      </c>
      <c r="M9" s="29">
        <v>19</v>
      </c>
    </row>
    <row r="10" spans="1:13" ht="18">
      <c r="A10" s="33">
        <v>8</v>
      </c>
      <c r="B10" s="37">
        <v>16</v>
      </c>
      <c r="C10" s="37">
        <v>15</v>
      </c>
      <c r="D10" s="42">
        <v>360</v>
      </c>
      <c r="E10" s="46">
        <v>9</v>
      </c>
      <c r="F10" s="47">
        <v>9</v>
      </c>
      <c r="G10" s="47">
        <v>13</v>
      </c>
      <c r="H10" s="49">
        <v>7</v>
      </c>
      <c r="I10" s="47">
        <v>6</v>
      </c>
      <c r="J10" s="47">
        <v>7</v>
      </c>
      <c r="K10" s="54">
        <v>8</v>
      </c>
      <c r="L10" s="23">
        <v>18</v>
      </c>
      <c r="M10" s="23">
        <v>20</v>
      </c>
    </row>
    <row r="11" spans="1:13" ht="18">
      <c r="A11" s="33">
        <v>9</v>
      </c>
      <c r="B11" s="38">
        <v>17</v>
      </c>
      <c r="C11" s="38">
        <v>15</v>
      </c>
      <c r="D11" s="43">
        <v>370</v>
      </c>
      <c r="E11" s="44">
        <v>10</v>
      </c>
      <c r="F11" s="45">
        <v>10</v>
      </c>
      <c r="G11" s="45">
        <v>14</v>
      </c>
      <c r="H11" s="45">
        <v>7</v>
      </c>
      <c r="I11" s="45">
        <v>7</v>
      </c>
      <c r="J11" s="45">
        <v>8</v>
      </c>
      <c r="K11" s="53">
        <v>9</v>
      </c>
      <c r="L11" s="29">
        <v>19</v>
      </c>
      <c r="M11" s="29">
        <v>21</v>
      </c>
    </row>
    <row r="12" spans="1:13" ht="18">
      <c r="A12" s="33">
        <v>10</v>
      </c>
      <c r="B12" s="37">
        <v>18</v>
      </c>
      <c r="C12" s="37">
        <v>16</v>
      </c>
      <c r="D12" s="42">
        <v>390</v>
      </c>
      <c r="E12" s="46">
        <v>10</v>
      </c>
      <c r="F12" s="47">
        <v>11</v>
      </c>
      <c r="G12" s="47">
        <v>15</v>
      </c>
      <c r="H12" s="49">
        <v>8</v>
      </c>
      <c r="I12" s="47">
        <v>7</v>
      </c>
      <c r="J12" s="47">
        <v>9</v>
      </c>
      <c r="K12" s="54">
        <v>9</v>
      </c>
      <c r="L12" s="23">
        <v>20</v>
      </c>
      <c r="M12" s="23">
        <v>22</v>
      </c>
    </row>
    <row r="13" spans="1:13" ht="18">
      <c r="A13" s="33">
        <v>11</v>
      </c>
      <c r="B13" s="39">
        <v>18</v>
      </c>
      <c r="C13" s="39">
        <v>16</v>
      </c>
      <c r="D13" s="43">
        <v>400</v>
      </c>
      <c r="E13" s="44">
        <v>11</v>
      </c>
      <c r="F13" s="45">
        <v>11</v>
      </c>
      <c r="G13" s="45">
        <v>15</v>
      </c>
      <c r="H13" s="45">
        <v>8</v>
      </c>
      <c r="I13" s="45">
        <v>8</v>
      </c>
      <c r="J13" s="45">
        <v>10</v>
      </c>
      <c r="K13" s="53">
        <v>10</v>
      </c>
      <c r="L13" s="29">
        <v>21</v>
      </c>
      <c r="M13" s="29">
        <v>23</v>
      </c>
    </row>
    <row r="14" spans="1:13" ht="18">
      <c r="A14" s="33">
        <v>12</v>
      </c>
      <c r="B14" s="37">
        <v>19</v>
      </c>
      <c r="C14" s="37">
        <v>17</v>
      </c>
      <c r="D14" s="42">
        <v>420</v>
      </c>
      <c r="E14" s="50">
        <v>12</v>
      </c>
      <c r="F14" s="48">
        <v>12</v>
      </c>
      <c r="G14" s="48">
        <v>15</v>
      </c>
      <c r="H14" s="49">
        <v>9</v>
      </c>
      <c r="I14" s="47">
        <v>8</v>
      </c>
      <c r="J14" s="47">
        <v>10</v>
      </c>
      <c r="K14" s="54">
        <v>11</v>
      </c>
      <c r="L14" s="23">
        <v>22</v>
      </c>
      <c r="M14" s="23">
        <v>24</v>
      </c>
    </row>
    <row r="15" spans="1:13" ht="18">
      <c r="A15" s="33">
        <v>13</v>
      </c>
      <c r="B15" s="38">
        <v>19</v>
      </c>
      <c r="C15" s="38">
        <v>18</v>
      </c>
      <c r="D15" s="43">
        <v>430</v>
      </c>
      <c r="E15" s="44">
        <v>13</v>
      </c>
      <c r="F15" s="45">
        <v>13</v>
      </c>
      <c r="G15" s="45">
        <v>15</v>
      </c>
      <c r="H15" s="45">
        <v>9</v>
      </c>
      <c r="I15" s="45">
        <v>9</v>
      </c>
      <c r="J15" s="45">
        <v>11</v>
      </c>
      <c r="K15" s="53">
        <v>11</v>
      </c>
      <c r="L15" s="29">
        <v>23</v>
      </c>
      <c r="M15" s="29">
        <v>25</v>
      </c>
    </row>
    <row r="16" spans="1:13" ht="18">
      <c r="A16" s="33">
        <v>14</v>
      </c>
      <c r="B16" s="37">
        <v>20</v>
      </c>
      <c r="C16" s="37">
        <v>18</v>
      </c>
      <c r="D16" s="42">
        <v>440</v>
      </c>
      <c r="E16" s="46">
        <v>14</v>
      </c>
      <c r="F16" s="47">
        <v>14</v>
      </c>
      <c r="G16" s="47">
        <v>15</v>
      </c>
      <c r="H16" s="49">
        <v>10</v>
      </c>
      <c r="I16" s="47">
        <v>9</v>
      </c>
      <c r="J16" s="47">
        <v>12</v>
      </c>
      <c r="K16" s="54">
        <v>12</v>
      </c>
      <c r="L16" s="23">
        <v>24</v>
      </c>
      <c r="M16" s="23">
        <v>26</v>
      </c>
    </row>
    <row r="17" spans="1:13" ht="18">
      <c r="A17" s="33">
        <v>15</v>
      </c>
      <c r="B17" s="38">
        <v>20</v>
      </c>
      <c r="C17" s="38">
        <v>19</v>
      </c>
      <c r="D17" s="43">
        <v>460</v>
      </c>
      <c r="E17" s="44">
        <v>15</v>
      </c>
      <c r="F17" s="45">
        <v>15</v>
      </c>
      <c r="G17" s="51"/>
      <c r="H17" s="45">
        <v>10</v>
      </c>
      <c r="I17" s="45">
        <v>10</v>
      </c>
      <c r="J17" s="45">
        <v>13</v>
      </c>
      <c r="K17" s="53">
        <v>13</v>
      </c>
      <c r="L17" s="29">
        <v>25</v>
      </c>
      <c r="M17" s="29">
        <v>26</v>
      </c>
    </row>
    <row r="18" spans="1:13" ht="18">
      <c r="A18" s="33">
        <v>16</v>
      </c>
      <c r="B18" s="37">
        <v>21</v>
      </c>
      <c r="C18" s="37">
        <v>20</v>
      </c>
      <c r="D18" s="42">
        <v>470</v>
      </c>
      <c r="E18" s="46">
        <v>15</v>
      </c>
      <c r="F18" s="47">
        <v>15</v>
      </c>
      <c r="G18" s="51"/>
      <c r="H18" s="49">
        <v>11</v>
      </c>
      <c r="I18" s="47">
        <v>10</v>
      </c>
      <c r="J18" s="47">
        <v>14</v>
      </c>
      <c r="K18" s="54">
        <v>14</v>
      </c>
      <c r="L18" s="23">
        <v>26</v>
      </c>
      <c r="M18" s="23">
        <v>27</v>
      </c>
    </row>
    <row r="19" spans="1:13" ht="18">
      <c r="A19" s="33">
        <v>17</v>
      </c>
      <c r="B19" s="38">
        <v>21</v>
      </c>
      <c r="C19" s="38">
        <v>20</v>
      </c>
      <c r="D19" s="43">
        <v>480</v>
      </c>
      <c r="E19" s="52"/>
      <c r="F19" s="51"/>
      <c r="G19" s="51"/>
      <c r="H19" s="45">
        <v>12</v>
      </c>
      <c r="I19" s="45">
        <v>11</v>
      </c>
      <c r="J19" s="45">
        <v>15</v>
      </c>
      <c r="K19" s="53">
        <v>15</v>
      </c>
      <c r="L19" s="29">
        <v>26</v>
      </c>
      <c r="M19" s="29">
        <v>28</v>
      </c>
    </row>
    <row r="20" spans="1:13" ht="18">
      <c r="A20" s="33">
        <v>18</v>
      </c>
      <c r="B20" s="37">
        <v>22</v>
      </c>
      <c r="C20" s="37">
        <v>21</v>
      </c>
      <c r="D20" s="42">
        <v>490</v>
      </c>
      <c r="E20" s="52"/>
      <c r="F20" s="51"/>
      <c r="G20" s="51"/>
      <c r="H20" s="49">
        <v>12</v>
      </c>
      <c r="I20" s="47">
        <v>12</v>
      </c>
      <c r="J20" s="47">
        <v>15</v>
      </c>
      <c r="K20" s="54">
        <v>15</v>
      </c>
      <c r="L20" s="23">
        <v>27</v>
      </c>
      <c r="M20" s="23">
        <v>28</v>
      </c>
    </row>
    <row r="21" spans="1:13" ht="18">
      <c r="A21" s="33">
        <v>19</v>
      </c>
      <c r="B21" s="38">
        <v>22</v>
      </c>
      <c r="C21" s="38">
        <v>21</v>
      </c>
      <c r="D21" s="43">
        <v>500</v>
      </c>
      <c r="E21" s="52"/>
      <c r="F21" s="51"/>
      <c r="G21" s="51"/>
      <c r="H21" s="45">
        <v>13</v>
      </c>
      <c r="I21" s="45">
        <v>13</v>
      </c>
      <c r="J21" s="51"/>
      <c r="K21" s="61"/>
      <c r="L21" s="29">
        <v>28</v>
      </c>
      <c r="M21" s="29">
        <v>29</v>
      </c>
    </row>
    <row r="22" spans="1:13" ht="18">
      <c r="A22" s="33">
        <v>20</v>
      </c>
      <c r="B22" s="37">
        <v>23</v>
      </c>
      <c r="C22" s="37">
        <v>22</v>
      </c>
      <c r="D22" s="42">
        <v>510</v>
      </c>
      <c r="E22" s="52"/>
      <c r="F22" s="51"/>
      <c r="G22" s="51"/>
      <c r="H22" s="49">
        <v>13</v>
      </c>
      <c r="I22" s="47">
        <v>15</v>
      </c>
      <c r="J22" s="51"/>
      <c r="K22" s="61"/>
      <c r="L22" s="23">
        <v>29</v>
      </c>
      <c r="M22" s="23">
        <v>30</v>
      </c>
    </row>
    <row r="23" spans="1:13" ht="18">
      <c r="A23" s="33">
        <v>21</v>
      </c>
      <c r="B23" s="38">
        <v>22</v>
      </c>
      <c r="C23" s="38">
        <v>22</v>
      </c>
      <c r="D23" s="43">
        <v>520</v>
      </c>
      <c r="E23" s="52"/>
      <c r="F23" s="51"/>
      <c r="G23" s="51"/>
      <c r="H23" s="45">
        <v>14</v>
      </c>
      <c r="I23" s="51"/>
      <c r="J23" s="51"/>
      <c r="K23" s="61"/>
      <c r="L23" s="29">
        <v>30</v>
      </c>
      <c r="M23" s="29">
        <v>31</v>
      </c>
    </row>
    <row r="24" spans="1:13" ht="18">
      <c r="A24" s="33">
        <v>22</v>
      </c>
      <c r="B24" s="37">
        <v>24</v>
      </c>
      <c r="C24" s="37">
        <v>24</v>
      </c>
      <c r="D24" s="42">
        <v>530</v>
      </c>
      <c r="E24" s="52"/>
      <c r="F24" s="51"/>
      <c r="G24" s="51"/>
      <c r="H24" s="49">
        <v>15</v>
      </c>
      <c r="I24" s="51"/>
      <c r="J24" s="51"/>
      <c r="K24" s="61"/>
      <c r="L24" s="23">
        <v>30</v>
      </c>
      <c r="M24" s="23">
        <v>31</v>
      </c>
    </row>
    <row r="25" spans="1:13" ht="18">
      <c r="A25" s="33">
        <v>23</v>
      </c>
      <c r="B25" s="38">
        <v>24</v>
      </c>
      <c r="C25" s="38">
        <v>24</v>
      </c>
      <c r="D25" s="43">
        <v>540</v>
      </c>
      <c r="E25" s="52"/>
      <c r="F25" s="51"/>
      <c r="G25" s="51"/>
      <c r="H25" s="45">
        <v>15</v>
      </c>
      <c r="I25" s="51"/>
      <c r="J25" s="51"/>
      <c r="K25" s="61"/>
      <c r="L25" s="29">
        <v>31</v>
      </c>
      <c r="M25" s="29">
        <v>32</v>
      </c>
    </row>
    <row r="26" spans="1:13" ht="18">
      <c r="A26" s="33">
        <v>24</v>
      </c>
      <c r="B26" s="37">
        <v>25</v>
      </c>
      <c r="C26" s="37">
        <v>25</v>
      </c>
      <c r="D26" s="42">
        <v>550</v>
      </c>
      <c r="E26" s="58"/>
      <c r="F26" s="59"/>
      <c r="G26" s="59"/>
      <c r="H26" s="60">
        <v>15</v>
      </c>
      <c r="I26" s="59"/>
      <c r="J26" s="59"/>
      <c r="K26" s="62"/>
      <c r="L26" s="23">
        <v>32</v>
      </c>
      <c r="M26" s="23">
        <v>33</v>
      </c>
    </row>
    <row r="27" spans="1:13" ht="18">
      <c r="A27" s="33">
        <v>25</v>
      </c>
      <c r="B27" s="38">
        <v>26</v>
      </c>
      <c r="C27" s="38">
        <v>25</v>
      </c>
      <c r="D27" s="38">
        <v>560</v>
      </c>
      <c r="E27" s="30"/>
      <c r="F27" s="30"/>
      <c r="G27" s="30"/>
      <c r="H27" s="30"/>
      <c r="I27" s="30"/>
      <c r="J27" s="30"/>
      <c r="K27" s="30"/>
      <c r="L27" s="29">
        <v>32</v>
      </c>
      <c r="M27" s="29">
        <v>34</v>
      </c>
    </row>
    <row r="28" spans="1:13" ht="18">
      <c r="A28" s="33">
        <v>26</v>
      </c>
      <c r="B28" s="37">
        <v>26</v>
      </c>
      <c r="C28" s="37">
        <v>26</v>
      </c>
      <c r="D28" s="37">
        <v>570</v>
      </c>
      <c r="E28" s="30"/>
      <c r="F28" s="30"/>
      <c r="G28" s="30"/>
      <c r="H28" s="30"/>
      <c r="I28" s="30"/>
      <c r="J28" s="30"/>
      <c r="K28" s="30"/>
      <c r="L28" s="23">
        <v>33</v>
      </c>
      <c r="M28" s="23">
        <v>35</v>
      </c>
    </row>
    <row r="29" spans="1:13" ht="18">
      <c r="A29" s="33">
        <v>27</v>
      </c>
      <c r="B29" s="38">
        <v>27</v>
      </c>
      <c r="C29" s="38">
        <v>27</v>
      </c>
      <c r="D29" s="38">
        <v>580</v>
      </c>
      <c r="E29" s="30"/>
      <c r="F29" s="30"/>
      <c r="G29" s="30"/>
      <c r="H29" s="30"/>
      <c r="I29" s="30"/>
      <c r="J29" s="30"/>
      <c r="K29" s="30"/>
      <c r="L29" s="29">
        <v>34</v>
      </c>
      <c r="M29" s="29">
        <v>36</v>
      </c>
    </row>
    <row r="30" spans="1:13" ht="18">
      <c r="A30" s="33">
        <v>28</v>
      </c>
      <c r="B30" s="37">
        <v>27</v>
      </c>
      <c r="C30" s="37">
        <v>27</v>
      </c>
      <c r="D30" s="37">
        <v>580</v>
      </c>
      <c r="E30" s="30"/>
      <c r="F30" s="30"/>
      <c r="G30" s="30"/>
      <c r="H30" s="30"/>
      <c r="I30" s="30"/>
      <c r="J30" s="30"/>
      <c r="K30" s="30"/>
      <c r="L30" s="23">
        <v>35</v>
      </c>
      <c r="M30" s="23">
        <v>37</v>
      </c>
    </row>
    <row r="31" spans="1:13" ht="18">
      <c r="A31" s="33">
        <v>29</v>
      </c>
      <c r="B31" s="38">
        <v>28</v>
      </c>
      <c r="C31" s="38">
        <v>28</v>
      </c>
      <c r="D31" s="38">
        <v>590</v>
      </c>
      <c r="E31" s="30"/>
      <c r="F31" s="30"/>
      <c r="G31" s="30"/>
      <c r="H31" s="30"/>
      <c r="I31" s="30"/>
      <c r="J31" s="30"/>
      <c r="K31" s="30"/>
      <c r="L31" s="29">
        <v>36</v>
      </c>
      <c r="M31" s="29">
        <v>37</v>
      </c>
    </row>
    <row r="32" spans="1:13" ht="18">
      <c r="A32" s="33">
        <v>30</v>
      </c>
      <c r="B32" s="37">
        <v>28</v>
      </c>
      <c r="C32" s="37">
        <v>28</v>
      </c>
      <c r="D32" s="37">
        <v>600</v>
      </c>
      <c r="E32" s="30"/>
      <c r="F32" s="30"/>
      <c r="G32" s="30"/>
      <c r="H32" s="30"/>
      <c r="I32" s="30"/>
      <c r="J32" s="30"/>
      <c r="K32" s="30"/>
      <c r="L32" s="23">
        <v>37</v>
      </c>
      <c r="M32" s="23">
        <v>38</v>
      </c>
    </row>
    <row r="33" spans="1:13" ht="18">
      <c r="A33" s="33">
        <v>31</v>
      </c>
      <c r="B33" s="38">
        <v>29</v>
      </c>
      <c r="C33" s="38">
        <v>29</v>
      </c>
      <c r="D33" s="38">
        <v>610</v>
      </c>
      <c r="E33" s="30"/>
      <c r="F33" s="30"/>
      <c r="G33" s="30"/>
      <c r="H33" s="30"/>
      <c r="I33" s="30"/>
      <c r="J33" s="30"/>
      <c r="K33" s="30"/>
      <c r="L33" s="29">
        <v>37</v>
      </c>
      <c r="M33" s="29">
        <v>38</v>
      </c>
    </row>
    <row r="34" spans="1:13" ht="18">
      <c r="A34" s="33">
        <v>32</v>
      </c>
      <c r="B34" s="37">
        <v>29</v>
      </c>
      <c r="C34" s="37">
        <v>29</v>
      </c>
      <c r="D34" s="37">
        <v>620</v>
      </c>
      <c r="E34" s="30"/>
      <c r="F34" s="30"/>
      <c r="G34" s="30"/>
      <c r="H34" s="30"/>
      <c r="I34" s="30"/>
      <c r="J34" s="30"/>
      <c r="K34" s="30"/>
      <c r="L34" s="31">
        <v>38</v>
      </c>
      <c r="M34" s="31">
        <v>38</v>
      </c>
    </row>
    <row r="35" spans="1:13" ht="18">
      <c r="A35" s="33">
        <v>33</v>
      </c>
      <c r="B35" s="38">
        <v>30</v>
      </c>
      <c r="C35" s="38">
        <v>30</v>
      </c>
      <c r="D35" s="38">
        <v>630</v>
      </c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8">
      <c r="A36" s="33">
        <v>34</v>
      </c>
      <c r="B36" s="37">
        <v>30</v>
      </c>
      <c r="C36" s="37">
        <v>30</v>
      </c>
      <c r="D36" s="37">
        <v>640</v>
      </c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8">
      <c r="A37" s="33">
        <v>35</v>
      </c>
      <c r="B37" s="39">
        <v>31</v>
      </c>
      <c r="C37" s="39">
        <v>31</v>
      </c>
      <c r="D37" s="39">
        <v>650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8">
      <c r="A38" s="33">
        <v>36</v>
      </c>
      <c r="B38" s="37">
        <v>31</v>
      </c>
      <c r="C38" s="37">
        <v>32</v>
      </c>
      <c r="D38" s="37">
        <v>670</v>
      </c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8">
      <c r="A39" s="33">
        <v>37</v>
      </c>
      <c r="B39" s="39">
        <v>32</v>
      </c>
      <c r="C39" s="39">
        <v>32</v>
      </c>
      <c r="D39" s="39">
        <v>680</v>
      </c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8">
      <c r="A40" s="33">
        <v>38</v>
      </c>
      <c r="B40" s="37">
        <v>32</v>
      </c>
      <c r="C40" s="37">
        <v>33</v>
      </c>
      <c r="D40" s="37">
        <v>690</v>
      </c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8">
      <c r="A41" s="33">
        <v>39</v>
      </c>
      <c r="B41" s="39">
        <v>33</v>
      </c>
      <c r="C41" s="39">
        <v>34</v>
      </c>
      <c r="D41" s="39">
        <v>710</v>
      </c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8">
      <c r="A42" s="33">
        <v>40</v>
      </c>
      <c r="B42" s="37">
        <v>34</v>
      </c>
      <c r="C42" s="37">
        <v>35</v>
      </c>
      <c r="D42" s="37">
        <v>720</v>
      </c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8">
      <c r="A43" s="33">
        <v>41</v>
      </c>
      <c r="B43" s="39">
        <v>34</v>
      </c>
      <c r="C43" s="39">
        <v>36</v>
      </c>
      <c r="D43" s="39">
        <v>730</v>
      </c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8">
      <c r="A44" s="33">
        <v>42</v>
      </c>
      <c r="B44" s="37">
        <v>35</v>
      </c>
      <c r="C44" s="37">
        <v>37</v>
      </c>
      <c r="D44" s="37">
        <v>730</v>
      </c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8">
      <c r="A45" s="33">
        <v>43</v>
      </c>
      <c r="B45" s="39">
        <v>36</v>
      </c>
      <c r="C45" s="39">
        <v>37</v>
      </c>
      <c r="D45" s="39">
        <v>740</v>
      </c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8">
      <c r="A46" s="33">
        <v>44</v>
      </c>
      <c r="B46" s="37">
        <v>37</v>
      </c>
      <c r="C46" s="40">
        <v>38</v>
      </c>
      <c r="D46" s="37">
        <v>740</v>
      </c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8">
      <c r="A47" s="33">
        <v>45</v>
      </c>
      <c r="B47" s="39">
        <v>37</v>
      </c>
      <c r="C47" s="41"/>
      <c r="D47" s="39">
        <v>750</v>
      </c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8">
      <c r="A48" s="33">
        <v>46</v>
      </c>
      <c r="B48" s="37">
        <v>38</v>
      </c>
      <c r="C48" s="41"/>
      <c r="D48" s="37">
        <v>750</v>
      </c>
      <c r="E48" s="30"/>
      <c r="F48" s="30"/>
      <c r="G48" s="30"/>
      <c r="H48" s="30"/>
      <c r="I48" s="30"/>
      <c r="J48" s="30"/>
      <c r="K48" s="30"/>
      <c r="L48" s="30"/>
      <c r="M48" s="30"/>
    </row>
    <row r="49" spans="1:17" ht="18">
      <c r="A49" s="33">
        <v>47</v>
      </c>
      <c r="B49" s="39">
        <v>38</v>
      </c>
      <c r="C49" s="41"/>
      <c r="D49" s="39">
        <v>750</v>
      </c>
      <c r="E49" s="30"/>
      <c r="F49" s="30"/>
      <c r="G49" s="30"/>
      <c r="H49" s="30"/>
      <c r="I49" s="30"/>
      <c r="J49" s="30"/>
      <c r="K49" s="30"/>
      <c r="L49" s="30"/>
      <c r="M49" s="30"/>
      <c r="Q49" s="23"/>
    </row>
    <row r="50" spans="1:17" ht="18">
      <c r="A50" s="34">
        <v>48</v>
      </c>
      <c r="B50" s="41"/>
      <c r="C50" s="41"/>
      <c r="D50" s="37">
        <v>750</v>
      </c>
      <c r="E50" s="30"/>
      <c r="F50" s="30"/>
      <c r="G50" s="30"/>
      <c r="H50" s="30"/>
      <c r="I50" s="30"/>
      <c r="J50" s="30"/>
      <c r="K50" s="30"/>
      <c r="L50" s="30"/>
      <c r="M50" s="30"/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Reading Writing &amp; Language</vt:lpstr>
      <vt:lpstr>Math </vt:lpstr>
      <vt:lpstr>Score Summary</vt:lpstr>
      <vt:lpstr>Conversion Tables</vt:lpstr>
    </vt:vector>
  </TitlesOfParts>
  <Company>Young Scholars Circle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Belino</dc:creator>
  <cp:lastModifiedBy>Krishna Belino</cp:lastModifiedBy>
  <cp:lastPrinted>2017-05-22T22:39:49Z</cp:lastPrinted>
  <dcterms:created xsi:type="dcterms:W3CDTF">2017-05-22T19:41:36Z</dcterms:created>
  <dcterms:modified xsi:type="dcterms:W3CDTF">2017-05-28T12:50:47Z</dcterms:modified>
</cp:coreProperties>
</file>